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lumartin\Desktop\"/>
    </mc:Choice>
  </mc:AlternateContent>
  <bookViews>
    <workbookView xWindow="0" yWindow="0" windowWidth="0" windowHeight="0"/>
  </bookViews>
  <sheets>
    <sheet name="Rekapitulace stavby" sheetId="1" r:id="rId1"/>
    <sheet name="SO 401 - VO + přípojka MU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401 - VO + přípojka MU...'!$C$88:$K$331</definedName>
    <definedName name="_xlnm.Print_Area" localSheetId="1">'SO 401 - VO + přípojka MU...'!$C$4:$J$39,'SO 401 - VO + přípojka MU...'!$C$45:$J$70,'SO 401 - VO + přípojka MU...'!$C$76:$K$331</definedName>
    <definedName name="_xlnm.Print_Titles" localSheetId="1">'SO 401 - VO + přípojka MU...'!$88:$88</definedName>
    <definedName name="_xlnm._FilterDatabase" localSheetId="2" hidden="1">'VRN - Vedlejší rozpočtové...'!$C$82:$K$131</definedName>
    <definedName name="_xlnm.Print_Area" localSheetId="2">'VRN - Vedlejší rozpočtové...'!$C$4:$J$39,'VRN - Vedlejší rozpočtové...'!$C$45:$J$64,'VRN - Vedlejší rozpočtové...'!$C$70:$K$131</definedName>
    <definedName name="_xlnm.Print_Titles" localSheetId="2">'VRN - Vedlejší rozpočtové...'!$82:$82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0"/>
  <c r="BH110"/>
  <c r="BG110"/>
  <c r="BF110"/>
  <c r="T110"/>
  <c r="R110"/>
  <c r="P110"/>
  <c r="BI105"/>
  <c r="BH105"/>
  <c r="BG105"/>
  <c r="BF105"/>
  <c r="T105"/>
  <c r="R105"/>
  <c r="P105"/>
  <c r="BI98"/>
  <c r="BH98"/>
  <c r="BG98"/>
  <c r="BF98"/>
  <c r="T98"/>
  <c r="R98"/>
  <c r="P98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327"/>
  <c r="BH327"/>
  <c r="BG327"/>
  <c r="BF327"/>
  <c r="T327"/>
  <c r="T326"/>
  <c r="R327"/>
  <c r="R326"/>
  <c r="P327"/>
  <c r="P326"/>
  <c r="BI322"/>
  <c r="BH322"/>
  <c r="BG322"/>
  <c r="BF322"/>
  <c r="T322"/>
  <c r="R322"/>
  <c r="P322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298"/>
  <c r="BH298"/>
  <c r="BG298"/>
  <c r="BF298"/>
  <c r="T298"/>
  <c r="R298"/>
  <c r="P298"/>
  <c r="BI294"/>
  <c r="BH294"/>
  <c r="BG294"/>
  <c r="BF294"/>
  <c r="T294"/>
  <c r="R294"/>
  <c r="P294"/>
  <c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4"/>
  <c r="BH124"/>
  <c r="BG124"/>
  <c r="BF124"/>
  <c r="T124"/>
  <c r="T118"/>
  <c r="R124"/>
  <c r="R118"/>
  <c r="P124"/>
  <c r="P118"/>
  <c r="BI119"/>
  <c r="BH119"/>
  <c r="BG119"/>
  <c r="BF119"/>
  <c r="T119"/>
  <c r="R119"/>
  <c r="P119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J178"/>
  <c i="3" r="J122"/>
  <c i="2" r="BK298"/>
  <c r="BK257"/>
  <c r="BK209"/>
  <c r="BK140"/>
  <c r="F35"/>
  <c r="J170"/>
  <c i="3" r="BK122"/>
  <c i="2" r="BK294"/>
  <c r="BK232"/>
  <c r="J191"/>
  <c r="J113"/>
  <c i="3" r="BK92"/>
  <c i="2" r="BK113"/>
  <c i="3" r="J86"/>
  <c i="2" r="BK322"/>
  <c r="J284"/>
  <c r="BK253"/>
  <c r="J213"/>
  <c r="J174"/>
  <c r="J308"/>
  <c r="J257"/>
  <c r="J223"/>
  <c r="J201"/>
  <c r="BK152"/>
  <c r="F36"/>
  <c r="J187"/>
  <c i="3" r="J127"/>
  <c i="2" r="BK280"/>
  <c r="J232"/>
  <c r="J166"/>
  <c r="J34"/>
  <c i="3" r="BK110"/>
  <c i="2" r="BK289"/>
  <c r="J248"/>
  <c r="BK217"/>
  <c r="BK157"/>
  <c r="J92"/>
  <c i="3" r="BK105"/>
  <c i="2" r="BK266"/>
  <c r="J228"/>
  <c r="BK170"/>
  <c r="BK119"/>
  <c r="J108"/>
  <c i="3" r="J98"/>
  <c i="2" r="BK144"/>
  <c r="J119"/>
  <c r="BK316"/>
  <c r="BK248"/>
  <c r="BK183"/>
  <c r="BK97"/>
  <c i="1" r="AS54"/>
  <c i="2" r="J316"/>
  <c r="J280"/>
  <c r="BK240"/>
  <c r="J205"/>
  <c r="J144"/>
  <c i="3" r="J92"/>
  <c i="2" r="J312"/>
  <c r="BK284"/>
  <c r="BK244"/>
  <c r="BK213"/>
  <c r="BK187"/>
  <c r="J140"/>
  <c r="F37"/>
  <c r="J161"/>
  <c r="J102"/>
  <c r="BK312"/>
  <c r="BK262"/>
  <c r="BK223"/>
  <c r="BK174"/>
  <c r="F34"/>
  <c r="BK135"/>
  <c r="BK327"/>
  <c r="J276"/>
  <c r="J217"/>
  <c r="J131"/>
  <c r="BK102"/>
  <c r="BK131"/>
  <c i="3" r="J117"/>
  <c i="2" r="BK308"/>
  <c r="J266"/>
  <c r="BK228"/>
  <c r="J183"/>
  <c r="J124"/>
  <c i="3" r="BK86"/>
  <c i="2" r="J327"/>
  <c r="J294"/>
  <c r="J253"/>
  <c r="J209"/>
  <c r="BK178"/>
  <c r="J135"/>
  <c i="3" r="BK127"/>
  <c i="2" r="BK205"/>
  <c i="3" r="BK98"/>
  <c i="2" r="J289"/>
  <c r="J244"/>
  <c r="BK201"/>
  <c r="J157"/>
  <c r="BK124"/>
  <c r="J152"/>
  <c r="J97"/>
  <c i="3" r="J110"/>
  <c i="2" r="J298"/>
  <c r="J262"/>
  <c r="BK191"/>
  <c r="BK166"/>
  <c r="BK108"/>
  <c r="J322"/>
  <c r="BK276"/>
  <c r="J240"/>
  <c r="BK161"/>
  <c r="BK92"/>
  <c i="3" r="BK117"/>
  <c r="J105"/>
  <c i="2" l="1" r="T91"/>
  <c r="R107"/>
  <c r="T222"/>
  <c r="R130"/>
  <c r="R129"/>
  <c r="BK288"/>
  <c r="J288"/>
  <c r="J68"/>
  <c r="BK91"/>
  <c r="J91"/>
  <c r="J61"/>
  <c r="T130"/>
  <c r="T129"/>
  <c r="R288"/>
  <c i="3" r="P104"/>
  <c i="2" r="R91"/>
  <c r="R90"/>
  <c r="P107"/>
  <c r="P222"/>
  <c i="3" r="T85"/>
  <c r="BK116"/>
  <c r="J116"/>
  <c r="J63"/>
  <c i="2" r="P91"/>
  <c r="P90"/>
  <c r="BK107"/>
  <c r="J107"/>
  <c r="J62"/>
  <c r="T107"/>
  <c r="BK222"/>
  <c r="BK221"/>
  <c r="J221"/>
  <c r="J66"/>
  <c r="T288"/>
  <c i="3" r="R85"/>
  <c r="R104"/>
  <c r="P116"/>
  <c i="2" r="BK130"/>
  <c r="J130"/>
  <c r="J65"/>
  <c r="R222"/>
  <c r="R221"/>
  <c i="3" r="BK85"/>
  <c r="J85"/>
  <c r="J61"/>
  <c r="BK104"/>
  <c r="J104"/>
  <c r="J62"/>
  <c r="R116"/>
  <c i="2" r="P130"/>
  <c r="P129"/>
  <c r="P288"/>
  <c i="3" r="P85"/>
  <c r="P84"/>
  <c r="P83"/>
  <c i="1" r="AU56"/>
  <c i="3" r="T104"/>
  <c r="T116"/>
  <c i="2" r="BK118"/>
  <c r="J118"/>
  <c r="J63"/>
  <c r="BK326"/>
  <c r="J326"/>
  <c r="J69"/>
  <c r="J222"/>
  <c r="J67"/>
  <c i="3" r="BE98"/>
  <c r="BE86"/>
  <c r="BE92"/>
  <c i="2" r="BK90"/>
  <c i="3" r="J52"/>
  <c r="F55"/>
  <c r="BE110"/>
  <c r="BE117"/>
  <c i="2" r="BK129"/>
  <c r="J129"/>
  <c r="J64"/>
  <c i="3" r="E48"/>
  <c r="BE105"/>
  <c r="BE122"/>
  <c r="BE127"/>
  <c i="1" r="BA55"/>
  <c i="2" r="E48"/>
  <c r="J52"/>
  <c r="F55"/>
  <c r="BE92"/>
  <c r="BE97"/>
  <c r="BE102"/>
  <c r="BE108"/>
  <c r="BE113"/>
  <c r="BE119"/>
  <c r="BE124"/>
  <c r="BE131"/>
  <c r="BE135"/>
  <c r="BE140"/>
  <c r="BE144"/>
  <c r="BE152"/>
  <c r="BE157"/>
  <c r="BE161"/>
  <c r="BE166"/>
  <c r="BE170"/>
  <c r="BE174"/>
  <c r="BE178"/>
  <c r="BE183"/>
  <c r="BE187"/>
  <c r="BE191"/>
  <c r="BE201"/>
  <c r="BE205"/>
  <c r="BE209"/>
  <c r="BE213"/>
  <c r="BE217"/>
  <c r="BE223"/>
  <c r="BE228"/>
  <c r="BE232"/>
  <c r="BE240"/>
  <c r="BE244"/>
  <c r="BE248"/>
  <c r="BE253"/>
  <c r="BE257"/>
  <c r="BE262"/>
  <c r="BE266"/>
  <c r="BE276"/>
  <c r="BE280"/>
  <c r="BE284"/>
  <c r="BE289"/>
  <c r="BE294"/>
  <c r="BE298"/>
  <c r="BE308"/>
  <c r="BE312"/>
  <c r="BE316"/>
  <c r="BE322"/>
  <c r="BE327"/>
  <c i="1" r="BB55"/>
  <c r="BC55"/>
  <c r="AW55"/>
  <c r="BD55"/>
  <c i="3" r="J34"/>
  <c i="1" r="AW56"/>
  <c i="3" r="F35"/>
  <c i="1" r="BB56"/>
  <c r="BB54"/>
  <c r="W31"/>
  <c i="3" r="F34"/>
  <c i="1" r="BA56"/>
  <c r="BA54"/>
  <c r="W30"/>
  <c i="3" r="F36"/>
  <c i="1" r="BC56"/>
  <c r="BC54"/>
  <c r="W32"/>
  <c i="3" r="F37"/>
  <c i="1" r="BD56"/>
  <c r="BD54"/>
  <c r="W33"/>
  <c i="3" l="1" r="T84"/>
  <c r="T83"/>
  <c r="R84"/>
  <c r="R83"/>
  <c i="2" r="T221"/>
  <c r="P221"/>
  <c r="P89"/>
  <c i="1" r="AU55"/>
  <c i="2" r="BK89"/>
  <c r="J89"/>
  <c r="R89"/>
  <c r="T90"/>
  <c r="T89"/>
  <c i="3" r="BK84"/>
  <c r="BK83"/>
  <c r="J83"/>
  <c i="2" r="J59"/>
  <c r="J90"/>
  <c r="J60"/>
  <c i="3" r="J30"/>
  <c i="1" r="AG56"/>
  <c r="AY54"/>
  <c i="3" r="J33"/>
  <c i="1" r="AV56"/>
  <c r="AT56"/>
  <c r="AN56"/>
  <c i="2" r="J33"/>
  <c i="1" r="AV55"/>
  <c r="AT55"/>
  <c i="2" r="F33"/>
  <c i="1" r="AZ55"/>
  <c i="2" r="J30"/>
  <c i="1" r="AW54"/>
  <c r="AK30"/>
  <c i="3" r="F33"/>
  <c i="1" r="AZ56"/>
  <c r="AX54"/>
  <c r="AU54"/>
  <c l="1" r="AG55"/>
  <c i="3" r="J59"/>
  <c r="J84"/>
  <c r="J60"/>
  <c r="J39"/>
  <c i="2" r="J39"/>
  <c i="1" r="AN55"/>
  <c r="AG54"/>
  <c r="AK26"/>
  <c r="AZ54"/>
  <c r="W29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<sst xmlns="http://schemas.openxmlformats.org/spreadsheetml/2006/main">
  <si>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</si>
  <si>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</si>
  <si>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</si>
  <si>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</si>
  <si>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</si>
  <si>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{cb673e32-251e-42f8-a9dd-22ad7becaed9}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</si>
  <si>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</si>
  <si>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</si>
  <si>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</si>
  <si>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</si>
  <si>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</si>
  <si>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</si>
  <si>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</si>
  <si>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</si>
  <si>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O27Q8423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</si>
  <si>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</si>
  <si>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</si>
  <si>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 + přípojka MUR Helenín</t>
  </si>
  <si>
    <t>KSO:</t>
  </si>
  <si>
    <t/>
  </si>
  <si>
    <t>CC-CZ:</t>
  </si>
  <si>
    <t>Místo:</t>
  </si>
  <si>
    <t>Helenín</t>
  </si>
  <si>
    <t>Datum:</t>
  </si>
  <si>
    <t>23. 10. 2024</t>
  </si>
  <si>
    <t>Zadavatel:</t>
  </si>
  <si>
    <t>IČ:</t>
  </si>
  <si>
    <t>00286010</t>
  </si>
  <si>
    <t>Statutární město Jihlava</t>
  </si>
  <si>
    <t>DIČ:</t>
  </si>
  <si>
    <t>CZ00286010</t>
  </si>
  <si>
    <t>Uchazeč:</t>
  </si>
  <si>
    <t>Vyplň údaj</t>
  </si>
  <si>
    <t>Projektant:</t>
  </si>
  <si>
    <t>48029483</t>
  </si>
  <si>
    <t>AŽD Praha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</si>
  <si>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</si>
  <si>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</si>
  <si>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</si>
  <si>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</si>
  <si>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</si>
  <si>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</si>
  <si>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</si>
  <si>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</si>
  <si>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</si>
  <si>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</si>
  <si>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</si>
  <si>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</si>
  <si>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</si>
  <si>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</si>
  <si>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</si>
  <si>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</si>
  <si>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</si>
  <si>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</si>
  <si>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</si>
  <si>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</si>
  <si>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</si>
  <si>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</si>
  <si>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</si>
  <si>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</si>
  <si>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</si>
  <si>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</si>
  <si>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</si>
  <si>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</si>
  <si>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</si>
  <si>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</si>
  <si>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</si>
  <si>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</si>
  <si>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</si>
  <si>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</si>
  <si>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</si>
  <si>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</si>
  <si>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</si>
  <si>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</si>
  <si>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</si>
  <si>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</si>
  <si>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</si>
  <si>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</si>
  <si>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</si>
  <si>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</si>
  <si>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401</t>
  </si>
  <si>
    <t>STA</t>
  </si>
  <si>
    <t>1</t>
  </si>
  <si>
    <t>{132d52bb-c647-41a9-85bd-636a0f6c9f05}</t>
  </si>
  <si>
    <t>2</t>
  </si>
  <si>
    <t>VRN</t>
  </si>
  <si>
    <t>Vedlejší rozpočtové náklady</t>
  </si>
  <si>
    <t>{e0644c6d-a5a2-4882-af7a-46f7799abf80}</t>
  </si>
  <si>
    <t>KRYCÍ LIST SOUPISU PRACÍ</t>
  </si>
  <si>
    <t>Objekt:</t>
  </si>
  <si>
    <t>SO 401 - VO + přípojka MUR Helenín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</si>
  <si>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</si>
  <si>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</si>
  <si>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</si>
  <si>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</si>
  <si>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</si>
  <si>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</si>
  <si>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</si>
  <si>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</si>
  <si>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</si>
  <si>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</si>
  <si>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</si>
  <si>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</si>
  <si>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</si>
  <si>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</si>
  <si>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</si>
  <si>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</si>
  <si>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</si>
  <si>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</si>
  <si>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</si>
  <si>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</si>
  <si>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</si>
  <si>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</si>
  <si>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</si>
  <si>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</si>
  <si>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</si>
  <si>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</si>
  <si>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</si>
  <si>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</si>
  <si>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</si>
  <si>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</si>
  <si>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</si>
  <si>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</si>
  <si>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122251104</t>
  </si>
  <si>
    <t>Odkopávky a prokopávky nezapažené strojně v hornině třídy těžitelnosti I skupiny 3 přes 100 do 500 m3</t>
  </si>
  <si>
    <t>m3</t>
  </si>
  <si>
    <t>CS ÚRS 2024 02</t>
  </si>
  <si>
    <t>4</t>
  </si>
  <si>
    <t>1964029567</t>
  </si>
  <si>
    <t>Online PSC</t>
  </si>
  <si>
    <t>https://podminky.urs.cz/item/CS_URS_2024_02/122251104</t>
  </si>
  <si>
    <t>VV</t>
  </si>
  <si>
    <t>výkres č. C1-02, C1-03</t>
  </si>
  <si>
    <t>400*1*0,35</t>
  </si>
  <si>
    <t>Součet</t>
  </si>
  <si>
    <t>122551102</t>
  </si>
  <si>
    <t>Odkopávky a prokopávky nezapažené strojně v hornině třídy těžitelnosti III skupiny 6 přes 20 do 50 m3</t>
  </si>
  <si>
    <t>161676288</t>
  </si>
  <si>
    <t>https://podminky.urs.cz/item/CS_URS_2024_02/122551102</t>
  </si>
  <si>
    <t>32,5*1*0,35</t>
  </si>
  <si>
    <t>3</t>
  </si>
  <si>
    <t>141721213</t>
  </si>
  <si>
    <t>Řízený zemní protlak délky protlaku do 50 m v hornině třídy těžitelnosti I a II, skupiny 1 až 4 včetně zatažení trub v hloubce do 6 m průměru vrtu přes 110 do 140 mm</t>
  </si>
  <si>
    <t>m</t>
  </si>
  <si>
    <t>-966361659</t>
  </si>
  <si>
    <t>https://podminky.urs.cz/item/CS_URS_2024_02/141721213</t>
  </si>
  <si>
    <t>11+15+16+15+17+6+17+5+10</t>
  </si>
  <si>
    <t>5</t>
  </si>
  <si>
    <t>Komunikace pozemní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</si>
  <si>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</si>
  <si>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</si>
  <si>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</si>
  <si>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1006471600</t>
  </si>
  <si>
    <t>https://podminky.urs.cz/item/CS_URS_2024_02/113106123</t>
  </si>
  <si>
    <t>výkres č. C1-03</t>
  </si>
  <si>
    <t>32,5*1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</si>
  <si>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</si>
  <si>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</si>
  <si>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99302745</t>
  </si>
  <si>
    <t>https://podminky.urs.cz/item/CS_URS_2024_02/596211110</t>
  </si>
  <si>
    <t>9</t>
  </si>
  <si>
    <t>Ostatní konstrukce a práce, bourání</t>
  </si>
  <si>
    <t>6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</si>
  <si>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</si>
  <si>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</si>
  <si>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kus</t>
  </si>
  <si>
    <t>61587724</t>
  </si>
  <si>
    <t>https://podminky.urs.cz/item/CS_URS_2024_02/966006211</t>
  </si>
  <si>
    <t>7</t>
  </si>
  <si>
    <t>914111111</t>
  </si>
  <si>
    <t>Montáž svislé dopravní značky základní velikosti do 1 m2 objímkami na sloupky nebo konzoly</t>
  </si>
  <si>
    <t>-660097045</t>
  </si>
  <si>
    <t>https://podminky.urs.cz/item/CS_URS_2024_02/914111111</t>
  </si>
  <si>
    <t>PSV</t>
  </si>
  <si>
    <t>Práce a dodávky PSV</t>
  </si>
  <si>
    <t>741</t>
  </si>
  <si>
    <t>Elektroinstalace - silnoproud</t>
  </si>
  <si>
    <t>8</t>
  </si>
  <si>
    <t>M</t>
  </si>
  <si>
    <t>35711821-R</t>
  </si>
  <si>
    <t>Rozvaděčová skříň pro optiku, typ SK 1/4 s kompaktním pilířem</t>
  </si>
  <si>
    <t>Cena pro projekt</t>
  </si>
  <si>
    <t>-1054107803</t>
  </si>
  <si>
    <t>741110301</t>
  </si>
  <si>
    <t>Montáž trubek ochranných s nasunutím nebo našroubováním do krabic plastových tuhých, uložených pevně, vnitřní Ø do 40 mm</t>
  </si>
  <si>
    <t>16</t>
  </si>
  <si>
    <t>119101653</t>
  </si>
  <si>
    <t>https://podminky.urs.cz/item/CS_URS_2024_02/741110301</t>
  </si>
  <si>
    <t xml:space="preserve">výkres č. C1-02, C1-03 </t>
  </si>
  <si>
    <t>899</t>
  </si>
  <si>
    <t>10</t>
  </si>
  <si>
    <t>34571351-R</t>
  </si>
  <si>
    <t>Chránička HDPE 40/33, UV odolná</t>
  </si>
  <si>
    <t>-1118551585</t>
  </si>
  <si>
    <t>11</t>
  </si>
  <si>
    <t>741110302</t>
  </si>
  <si>
    <t>Montáž trubek ochranných s nasunutím nebo našroubováním do krabic plastových tuhých, uložených pevně, vnitřní Ø přes 40 do 90 mm</t>
  </si>
  <si>
    <t>-2146059252</t>
  </si>
  <si>
    <t>https://podminky.urs.cz/item/CS_URS_2024_02/741110302</t>
  </si>
  <si>
    <t>výkres č. C1-02, C1-03, D-01</t>
  </si>
  <si>
    <t>Chránička Kopoflex 75</t>
  </si>
  <si>
    <t>530</t>
  </si>
  <si>
    <t>UV odolná korugovaná chránička Kopoflex 75</t>
  </si>
  <si>
    <t>550</t>
  </si>
  <si>
    <t>34571345</t>
  </si>
  <si>
    <t>trubka elektroinstalační ohebná dvouplášťová korugovaná HDPE+LDPE (chránička) D 52/75mm</t>
  </si>
  <si>
    <t>682434497</t>
  </si>
  <si>
    <t>Korugovaná chránička Kopoflex 75</t>
  </si>
  <si>
    <t>13</t>
  </si>
  <si>
    <t>34571346-R</t>
  </si>
  <si>
    <t>1059421979</t>
  </si>
  <si>
    <t>14</t>
  </si>
  <si>
    <t>741410001</t>
  </si>
  <si>
    <t>Montáž uzemňovacího vedení s upevněním, propojením a připojením pomocí svorek na povrchu pásku průřezu do 120 mm2</t>
  </si>
  <si>
    <t>135798817</t>
  </si>
  <si>
    <t>https://podminky.urs.cz/item/CS_URS_2024_02/741410001</t>
  </si>
  <si>
    <t>468</t>
  </si>
  <si>
    <t>15</t>
  </si>
  <si>
    <t>35442062</t>
  </si>
  <si>
    <t>pás zemnící 30x4mm FeZn</t>
  </si>
  <si>
    <t>kg</t>
  </si>
  <si>
    <t>226017383</t>
  </si>
  <si>
    <t>468/1,05</t>
  </si>
  <si>
    <t>404611603-R</t>
  </si>
  <si>
    <t>Zemní svorka na stožár SPc</t>
  </si>
  <si>
    <t>2120495830</t>
  </si>
  <si>
    <t>výkres č. D-04,D-05</t>
  </si>
  <si>
    <t>17</t>
  </si>
  <si>
    <t>404611602-R</t>
  </si>
  <si>
    <t>Zemní svorka pásek - drát SR03</t>
  </si>
  <si>
    <t>-519001167</t>
  </si>
  <si>
    <t>12*2</t>
  </si>
  <si>
    <t>18</t>
  </si>
  <si>
    <t>741910413</t>
  </si>
  <si>
    <t>Montáž žlabů bez stojiny a výložníků kovových s podpěrkami a příslušenstvím bez víka, šířky do 125 mm</t>
  </si>
  <si>
    <t>1913065331</t>
  </si>
  <si>
    <t>https://podminky.urs.cz/item/CS_URS_2024_02/741910413</t>
  </si>
  <si>
    <t>příloha P3</t>
  </si>
  <si>
    <t>40</t>
  </si>
  <si>
    <t>19</t>
  </si>
  <si>
    <t>34575600</t>
  </si>
  <si>
    <t>žlab kabelový drátěný galvanicky zinkovaný 150/100mm</t>
  </si>
  <si>
    <t>2071861015</t>
  </si>
  <si>
    <t>20</t>
  </si>
  <si>
    <t>404611611-R</t>
  </si>
  <si>
    <t>uchycovací materiál k drátěnému žlabu</t>
  </si>
  <si>
    <t>-538790044</t>
  </si>
  <si>
    <t>741372154</t>
  </si>
  <si>
    <t>Montáž svítidel s integrovaným zdrojem LED se zapojením vodičů průmyslových přisazených stropních</t>
  </si>
  <si>
    <t>1917468766</t>
  </si>
  <si>
    <t>https://podminky.urs.cz/item/CS_URS_2024_02/741372154</t>
  </si>
  <si>
    <t>výkres č. C1-03, D-01</t>
  </si>
  <si>
    <t>BGP392 T25 DN11 /730 (Typ 1)</t>
  </si>
  <si>
    <t>BGP392 T25 DM10 /730 (Typ 1)</t>
  </si>
  <si>
    <t>DigiStreet Mini BGP761 T25 DPR1 /757 (Typ 1)</t>
  </si>
  <si>
    <t>22</t>
  </si>
  <si>
    <t>34871302-R</t>
  </si>
  <si>
    <t>PHILIPS BGP392 T25 DN11 /730 (Typ 1)</t>
  </si>
  <si>
    <t>28006697</t>
  </si>
  <si>
    <t>23</t>
  </si>
  <si>
    <t>34871303-R</t>
  </si>
  <si>
    <t>PHILIPS BGP392 T25 DM10 /730 (Typ 1)</t>
  </si>
  <si>
    <t>-1563241967</t>
  </si>
  <si>
    <t>24</t>
  </si>
  <si>
    <t>34871304-R</t>
  </si>
  <si>
    <t>PHILIPS DigiStreet Mini BGP761 T25 DPR1 /757 (Typ 1)</t>
  </si>
  <si>
    <t>-417690553</t>
  </si>
  <si>
    <t>25</t>
  </si>
  <si>
    <t>741210561-R</t>
  </si>
  <si>
    <t>Úprava rozvaděče RVO</t>
  </si>
  <si>
    <t>869189781</t>
  </si>
  <si>
    <t>výkres č. D-03</t>
  </si>
  <si>
    <t>26</t>
  </si>
  <si>
    <t>35713001-R</t>
  </si>
  <si>
    <t>Materiál pro úpravu rozvaděče</t>
  </si>
  <si>
    <t>-1941016441</t>
  </si>
  <si>
    <t>Práce a dodávky M</t>
  </si>
  <si>
    <t>21-M</t>
  </si>
  <si>
    <t>Elektromontáže</t>
  </si>
  <si>
    <t>27</t>
  </si>
  <si>
    <t>210220452</t>
  </si>
  <si>
    <t>Montáž hromosvodného vedení ochranných prvků a doplňků ochranného pospojování pevně</t>
  </si>
  <si>
    <t>64</t>
  </si>
  <si>
    <t>-204945995</t>
  </si>
  <si>
    <t>https://podminky.urs.cz/item/CS_URS_2024_02/210220452</t>
  </si>
  <si>
    <t>výkres č. D-01</t>
  </si>
  <si>
    <t>46</t>
  </si>
  <si>
    <t>28</t>
  </si>
  <si>
    <t>35441073</t>
  </si>
  <si>
    <t>drát D 10mm FeZn</t>
  </si>
  <si>
    <t>-138090822</t>
  </si>
  <si>
    <t>46*0,62</t>
  </si>
  <si>
    <t>29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</si>
  <si>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</si>
  <si>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</si>
  <si>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213730061</t>
  </si>
  <si>
    <t>https://podminky.urs.cz/item/CS_URS_2024_02/210812011</t>
  </si>
  <si>
    <t>výkres č. D-02</t>
  </si>
  <si>
    <t>3*1,5mm2</t>
  </si>
  <si>
    <t>90</t>
  </si>
  <si>
    <t>3*2,5mm2</t>
  </si>
  <si>
    <t>30</t>
  </si>
  <si>
    <t>34111036</t>
  </si>
  <si>
    <t>kabel instalační jádro Cu plné izolace PVC plášť PVC 450/750V (CYKY) 3x2,5mm2</t>
  </si>
  <si>
    <t>-2022326000</t>
  </si>
  <si>
    <t>31</t>
  </si>
  <si>
    <t>34111030</t>
  </si>
  <si>
    <t>kabel instalační jádro Cu plné izolace PVC plášť PVC 450/750V (CYKY) 3x1,5mm2</t>
  </si>
  <si>
    <t>-1723375748</t>
  </si>
  <si>
    <t>32</t>
  </si>
  <si>
    <t>210812035</t>
  </si>
  <si>
    <t>Montáž izolovaných kabelů měděných do 1 kV bez ukončení plných nebo laněných kulatých (např. CYKY, CHKE-R) uložených volně nebo v liště počtu a průřezu žil 4x16 mm2</t>
  </si>
  <si>
    <t>-56078583</t>
  </si>
  <si>
    <t>https://podminky.urs.cz/item/CS_URS_2024_02/210812035</t>
  </si>
  <si>
    <t>1173</t>
  </si>
  <si>
    <t>33</t>
  </si>
  <si>
    <t>34111080</t>
  </si>
  <si>
    <t>kabel instalační jádro Cu plné izolace PVC plášť PVC 450/750V (CYKY) 4x16mm2</t>
  </si>
  <si>
    <t>-250560030</t>
  </si>
  <si>
    <t>34</t>
  </si>
  <si>
    <t>210204201</t>
  </si>
  <si>
    <t>Montáž elektrovýzbroje stožárů osvětlení 1 okruh</t>
  </si>
  <si>
    <t>1021546871</t>
  </si>
  <si>
    <t>https://podminky.urs.cz/item/CS_URS_2024_02/210204201</t>
  </si>
  <si>
    <t>35</t>
  </si>
  <si>
    <t>404611601-R</t>
  </si>
  <si>
    <t>Výzbroj stožárová SR481-25 Z/Un</t>
  </si>
  <si>
    <t>-1618117337</t>
  </si>
  <si>
    <t>36</t>
  </si>
  <si>
    <t>741910101</t>
  </si>
  <si>
    <t>Montáž výložníků bez kabelových lávek a osazení úchytných prvků typových, šířky do 400 mm nástěnných svařovaných se stojinou a 1 ramenem</t>
  </si>
  <si>
    <t>-1293563712</t>
  </si>
  <si>
    <t>https://podminky.urs.cz/item/CS_URS_2024_02/741910101</t>
  </si>
  <si>
    <t>UD1/114-750</t>
  </si>
  <si>
    <t>UD1/114-2500</t>
  </si>
  <si>
    <t>UD1-3000/C</t>
  </si>
  <si>
    <t>37</t>
  </si>
  <si>
    <t>31674000-R</t>
  </si>
  <si>
    <t>Výložník UD1/114-750</t>
  </si>
  <si>
    <t>1071920387</t>
  </si>
  <si>
    <t>38</t>
  </si>
  <si>
    <t>31674001-R</t>
  </si>
  <si>
    <t>Výložník UD1/114-2500</t>
  </si>
  <si>
    <t>-612860585</t>
  </si>
  <si>
    <t>39</t>
  </si>
  <si>
    <t>31674002-R</t>
  </si>
  <si>
    <t>Výložník UD1-3000/C</t>
  </si>
  <si>
    <t>1932505247</t>
  </si>
  <si>
    <t>22-M</t>
  </si>
  <si>
    <t>Montáže technologických zařízení pro dopravní stavby</t>
  </si>
  <si>
    <t>220182041</t>
  </si>
  <si>
    <t>Položení optického kabelu do kabelového lože nebo do žlabu</t>
  </si>
  <si>
    <t>-373131708</t>
  </si>
  <si>
    <t>https://podminky.urs.cz/item/CS_URS_2024_02/220182041</t>
  </si>
  <si>
    <t>výkres č. C1-02</t>
  </si>
  <si>
    <t>522</t>
  </si>
  <si>
    <t>41</t>
  </si>
  <si>
    <t>34123011</t>
  </si>
  <si>
    <t>kabel datový optický OM4 univerzální 24 vláken 50/125 plášť LSOH</t>
  </si>
  <si>
    <t>-553990117</t>
  </si>
  <si>
    <t>42</t>
  </si>
  <si>
    <t>220960001</t>
  </si>
  <si>
    <t>Montáž stožáru nebo sloupku včetně postavení stožáru, usazení nebo zabetonování základu, zatažení kabelu do stožáru, připojení kabelu, připojení uzemnění přímého zapuštěného</t>
  </si>
  <si>
    <t>569850236</t>
  </si>
  <si>
    <t>https://podminky.urs.cz/item/CS_URS_2024_02/220960001</t>
  </si>
  <si>
    <t>MÚR CP8</t>
  </si>
  <si>
    <t>JB8ST</t>
  </si>
  <si>
    <t>PPCH STP6-D</t>
  </si>
  <si>
    <t>43</t>
  </si>
  <si>
    <t>404611609-R</t>
  </si>
  <si>
    <t>Stožáry pro MÚR CP8</t>
  </si>
  <si>
    <t>2103249722</t>
  </si>
  <si>
    <t>44</t>
  </si>
  <si>
    <t>404611607-R</t>
  </si>
  <si>
    <t>Stožár pro veřejné osvětlení JB8ST</t>
  </si>
  <si>
    <t>2068025178</t>
  </si>
  <si>
    <t>45</t>
  </si>
  <si>
    <t>218204011</t>
  </si>
  <si>
    <t>Demontáž stožárů osvětlení ocelových samostatně stojících, délky do 12 m</t>
  </si>
  <si>
    <t>549705057</t>
  </si>
  <si>
    <t>https://podminky.urs.cz/item/CS_URS_2024_02/218204011</t>
  </si>
  <si>
    <t>404611608-R</t>
  </si>
  <si>
    <t>Stožáry pro přísvit PPCH STP6-D</t>
  </si>
  <si>
    <t>2088968221</t>
  </si>
  <si>
    <t>HZS</t>
  </si>
  <si>
    <t>Hodinové zúčtovací sazby</t>
  </si>
  <si>
    <t>47</t>
  </si>
  <si>
    <t>HZS2231</t>
  </si>
  <si>
    <t>Hodinové zúčtovací sazby profesí PSV provádění stavebních instalací elektrikář</t>
  </si>
  <si>
    <t>hod</t>
  </si>
  <si>
    <t>512</t>
  </si>
  <si>
    <t>2123204183</t>
  </si>
  <si>
    <t>https://podminky.urs.cz/item/CS_URS_2024_02/HZS2231</t>
  </si>
  <si>
    <t>50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</si>
  <si>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</si>
  <si>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</si>
  <si>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</si>
  <si>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</si>
  <si>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</si>
  <si>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</si>
  <si>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012303000</t>
  </si>
  <si>
    <t>Geodetické práce po výstavbě</t>
  </si>
  <si>
    <t>kpl</t>
  </si>
  <si>
    <t>1024</t>
  </si>
  <si>
    <t>2089525103</t>
  </si>
  <si>
    <t>https://podminky.urs.cz/item/CS_URS_2024_02/012303000</t>
  </si>
  <si>
    <t>SO 401 - v.č. 01 - Technická zpráva</t>
  </si>
  <si>
    <t>- přímo zadané</t>
  </si>
  <si>
    <t>013203000</t>
  </si>
  <si>
    <t>Dokumentace stavby bez rozlišení - vypracování dílenské dokumentace</t>
  </si>
  <si>
    <t>448195800</t>
  </si>
  <si>
    <t>https://podminky.urs.cz/item/CS_URS_2024_02/013203000</t>
  </si>
  <si>
    <t xml:space="preserve">- realizační projektová dokumentace - přímo zadané   </t>
  </si>
  <si>
    <t>013254000</t>
  </si>
  <si>
    <t>Dokumentace skutečného provedení stavby</t>
  </si>
  <si>
    <t>353996326</t>
  </si>
  <si>
    <t>https://podminky.urs.cz/item/CS_URS_2024_02/013254000</t>
  </si>
  <si>
    <t xml:space="preserve">- oprava PD a zhotovení tištěné formy PD </t>
  </si>
  <si>
    <t>VRN3</t>
  </si>
  <si>
    <t>Zařízení staveniště</t>
  </si>
  <si>
    <t>032002000</t>
  </si>
  <si>
    <t>Vybavení staveniště</t>
  </si>
  <si>
    <t>12190519</t>
  </si>
  <si>
    <t>https://podminky.urs.cz/item/CS_URS_2024_02/032002000</t>
  </si>
  <si>
    <t>v. č. 01</t>
  </si>
  <si>
    <t>034303000</t>
  </si>
  <si>
    <t>Dopravně inženýrská opatření na staveništi</t>
  </si>
  <si>
    <t>-1975060603</t>
  </si>
  <si>
    <t>https://podminky.urs.cz/item/CS_URS_2024_02/034303000</t>
  </si>
  <si>
    <t>- provizorní dopravní značení vč. dokumentace a schválení</t>
  </si>
  <si>
    <t>VRN4</t>
  </si>
  <si>
    <t>Inženýrská činnost</t>
  </si>
  <si>
    <t>044002000</t>
  </si>
  <si>
    <t>Revize</t>
  </si>
  <si>
    <t>-1296777592</t>
  </si>
  <si>
    <t>https://podminky.urs.cz/item/CS_URS_2024_02/044002000</t>
  </si>
  <si>
    <t>045303000</t>
  </si>
  <si>
    <t>Koordinační a inženýrská činnost spojená s realizací stavby</t>
  </si>
  <si>
    <t>1036903925</t>
  </si>
  <si>
    <t>https://podminky.urs.cz/item/CS_URS_2024_02/045303000</t>
  </si>
  <si>
    <t>- kompletační činnost - inženýrská činnost dodavatelská, kumulovaná položka</t>
  </si>
  <si>
    <t>049103000</t>
  </si>
  <si>
    <t>Náklady vzniklé v souvislosti s realizací stavby</t>
  </si>
  <si>
    <t>-388980438</t>
  </si>
  <si>
    <t>https://podminky.urs.cz/item/CS_URS_2024_02/049103000</t>
  </si>
  <si>
    <t>SO 401 v. č. 01</t>
  </si>
  <si>
    <t>Inženýrská činnost prováděná v průběhu stavebních prací vyplývající z povahy díla, a požadavků v SOD a VOP, doprava.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</si>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</sst>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51104" TargetMode="External" /><Relationship Id="rId2" Type="http://schemas.openxmlformats.org/officeDocument/2006/relationships/hyperlink" Target="https://podminky.urs.cz/item/CS_URS_2024_02/122551102" TargetMode="External" /><Relationship Id="rId3" Type="http://schemas.openxmlformats.org/officeDocument/2006/relationships/hyperlink" Target="https://podminky.urs.cz/item/CS_URS_2024_02/141721213" TargetMode="External" /><Relationship Id="rId4" Type="http://schemas.openxmlformats.org/officeDocument/2006/relationships/hyperlink" Target="https://podminky.urs.cz/item/CS_URS_2024_02/113106123" TargetMode="External" /><Relationship Id="rId5" Type="http://schemas.openxmlformats.org/officeDocument/2006/relationships/hyperlink" Target="https://podminky.urs.cz/item/CS_URS_2024_02/596211110" TargetMode="External" /><Relationship Id="rId6" Type="http://schemas.openxmlformats.org/officeDocument/2006/relationships/hyperlink" Target="https://podminky.urs.cz/item/CS_URS_2024_02/966006211" TargetMode="External" /><Relationship Id="rId7" Type="http://schemas.openxmlformats.org/officeDocument/2006/relationships/hyperlink" Target="https://podminky.urs.cz/item/CS_URS_2024_02/914111111" TargetMode="External" /><Relationship Id="rId8" Type="http://schemas.openxmlformats.org/officeDocument/2006/relationships/hyperlink" Target="https://podminky.urs.cz/item/CS_URS_2024_02/741110301" TargetMode="External" /><Relationship Id="rId9" Type="http://schemas.openxmlformats.org/officeDocument/2006/relationships/hyperlink" Target="https://podminky.urs.cz/item/CS_URS_2024_02/741110302" TargetMode="External" /><Relationship Id="rId10" Type="http://schemas.openxmlformats.org/officeDocument/2006/relationships/hyperlink" Target="https://podminky.urs.cz/item/CS_URS_2024_02/741410001" TargetMode="External" /><Relationship Id="rId11" Type="http://schemas.openxmlformats.org/officeDocument/2006/relationships/hyperlink" Target="https://podminky.urs.cz/item/CS_URS_2024_02/741910413" TargetMode="External" /><Relationship Id="rId12" Type="http://schemas.openxmlformats.org/officeDocument/2006/relationships/hyperlink" Target="https://podminky.urs.cz/item/CS_URS_2024_02/741372154" TargetMode="External" /><Relationship Id="rId13" Type="http://schemas.openxmlformats.org/officeDocument/2006/relationships/hyperlink" Target="https://podminky.urs.cz/item/CS_URS_2024_02/210220452" TargetMode="External" /><Relationship Id="rId14" Type="http://schemas.openxmlformats.org/officeDocument/2006/relationships/hyperlink" Target="https://podminky.urs.cz/item/CS_URS_2024_02/210812011" TargetMode="External" /><Relationship Id="rId15" Type="http://schemas.openxmlformats.org/officeDocument/2006/relationships/hyperlink" Target="https://podminky.urs.cz/item/CS_URS_2024_02/210812035" TargetMode="External" /><Relationship Id="rId16" Type="http://schemas.openxmlformats.org/officeDocument/2006/relationships/hyperlink" Target="https://podminky.urs.cz/item/CS_URS_2024_02/210204201" TargetMode="External" /><Relationship Id="rId17" Type="http://schemas.openxmlformats.org/officeDocument/2006/relationships/hyperlink" Target="https://podminky.urs.cz/item/CS_URS_2024_02/741910101" TargetMode="External" /><Relationship Id="rId18" Type="http://schemas.openxmlformats.org/officeDocument/2006/relationships/hyperlink" Target="https://podminky.urs.cz/item/CS_URS_2024_02/220182041" TargetMode="External" /><Relationship Id="rId19" Type="http://schemas.openxmlformats.org/officeDocument/2006/relationships/hyperlink" Target="https://podminky.urs.cz/item/CS_URS_2024_02/220960001" TargetMode="External" /><Relationship Id="rId20" Type="http://schemas.openxmlformats.org/officeDocument/2006/relationships/hyperlink" Target="https://podminky.urs.cz/item/CS_URS_2024_02/218204011" TargetMode="External" /><Relationship Id="rId21" Type="http://schemas.openxmlformats.org/officeDocument/2006/relationships/hyperlink" Target="https://podminky.urs.cz/item/CS_URS_2024_02/HZS223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303000" TargetMode="External" /><Relationship Id="rId2" Type="http://schemas.openxmlformats.org/officeDocument/2006/relationships/hyperlink" Target="https://podminky.urs.cz/item/CS_URS_2024_02/013203000" TargetMode="External" /><Relationship Id="rId3" Type="http://schemas.openxmlformats.org/officeDocument/2006/relationships/hyperlink" Target="https://podminky.urs.cz/item/CS_URS_2024_02/013254000" TargetMode="External" /><Relationship Id="rId4" Type="http://schemas.openxmlformats.org/officeDocument/2006/relationships/hyperlink" Target="https://podminky.urs.cz/item/CS_URS_2024_02/032002000" TargetMode="External" /><Relationship Id="rId5" Type="http://schemas.openxmlformats.org/officeDocument/2006/relationships/hyperlink" Target="https://podminky.urs.cz/item/CS_URS_2024_02/034303000" TargetMode="External" /><Relationship Id="rId6" Type="http://schemas.openxmlformats.org/officeDocument/2006/relationships/hyperlink" Target="https://podminky.urs.cz/item/CS_URS_2024_02/044002000" TargetMode="External" /><Relationship Id="rId7" Type="http://schemas.openxmlformats.org/officeDocument/2006/relationships/hyperlink" Target="https://podminky.urs.cz/item/CS_URS_2024_02/045303000" TargetMode="External" /><Relationship Id="rId8" Type="http://schemas.openxmlformats.org/officeDocument/2006/relationships/hyperlink" Target="https://podminky.urs.cz/item/CS_URS_2024_02/049103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O27Q8423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VO + přípojka MUR Helenín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Helenín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23. 10. 2024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AŽD Praha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AŽD Praha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401 - VO + přípojka MU...'!J30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401 - VO + přípojka MU...'!P89</f>
        <v>0</v>
      </c>
      <c r="AV55" s="122">
        <f>'SO 401 - VO + přípojka MU...'!J33</f>
        <v>0</v>
      </c>
      <c r="AW55" s="122">
        <f>'SO 401 - VO + přípojka MU...'!J34</f>
        <v>0</v>
      </c>
      <c r="AX55" s="122">
        <f>'SO 401 - VO + přípojka MU...'!J35</f>
        <v>0</v>
      </c>
      <c r="AY55" s="122">
        <f>'SO 401 - VO + přípojka MU...'!J36</f>
        <v>0</v>
      </c>
      <c r="AZ55" s="122">
        <f>'SO 401 - VO + přípojka MU...'!F33</f>
        <v>0</v>
      </c>
      <c r="BA55" s="122">
        <f>'SO 401 - VO + přípojka MU...'!F34</f>
        <v>0</v>
      </c>
      <c r="BB55" s="122">
        <f>'SO 401 - VO + přípojka MU...'!F35</f>
        <v>0</v>
      </c>
      <c r="BC55" s="122">
        <f>'SO 401 - VO + přípojka MU...'!F36</f>
        <v>0</v>
      </c>
      <c r="BD55" s="124">
        <f>'SO 401 - VO + přípojka MU...'!F37</f>
        <v>0</v>
      </c>
      <c r="BE55" s="7"/>
      <c r="BT55" s="125" t="s">
        <v>82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79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rozpočtové...'!J30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6">
        <v>0</v>
      </c>
      <c r="AT56" s="127">
        <f>ROUND(SUM(AV56:AW56),2)</f>
        <v>0</v>
      </c>
      <c r="AU56" s="128">
        <f>'VRN - Vedlejší rozpočtové...'!P83</f>
        <v>0</v>
      </c>
      <c r="AV56" s="127">
        <f>'VRN - Vedlejší rozpočtové...'!J33</f>
        <v>0</v>
      </c>
      <c r="AW56" s="127">
        <f>'VRN - Vedlejší rozpočtové...'!J34</f>
        <v>0</v>
      </c>
      <c r="AX56" s="127">
        <f>'VRN - Vedlejší rozpočtové...'!J35</f>
        <v>0</v>
      </c>
      <c r="AY56" s="127">
        <f>'VRN - Vedlejší rozpočtové...'!J36</f>
        <v>0</v>
      </c>
      <c r="AZ56" s="127">
        <f>'VRN - Vedlejší rozpočtové...'!F33</f>
        <v>0</v>
      </c>
      <c r="BA56" s="127">
        <f>'VRN - Vedlejší rozpočtové...'!F34</f>
        <v>0</v>
      </c>
      <c r="BB56" s="127">
        <f>'VRN - Vedlejší rozpočtové...'!F35</f>
        <v>0</v>
      </c>
      <c r="BC56" s="127">
        <f>'VRN - Vedlejší rozpočtové...'!F36</f>
        <v>0</v>
      </c>
      <c r="BD56" s="129">
        <f>'VRN - Vedlejší rozpočtové...'!F37</f>
        <v>0</v>
      </c>
      <c r="BE56" s="7"/>
      <c r="BT56" s="125" t="s">
        <v>82</v>
      </c>
      <c r="BV56" s="125" t="s">
        <v>77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Ne492nDKPNTwm+9wWNo2n/MhvFMKFTaIvYXwFLtC+th2ERwc6VETiMGkS5LKgm3M7haBHxlEoSXxVqC2B7+rKg==" hashValue="TMKEJa5d0LrGDKL2JQc/QVmR3hFs207k/wZ/aYgaq1xM/scFGaBnxKsAQhY7/s25y3XzxWZsiQZyWl/HwtffM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401 - VO + přípojka MU...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 + přípojka MUR Helenín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ROUND((SUM(BE89:BE331)),  2)</f>
        <v>0</v>
      </c>
      <c r="G33" s="40"/>
      <c r="H33" s="40"/>
      <c r="I33" s="150">
        <v>0.20999999999999999</v>
      </c>
      <c r="J33" s="149">
        <f>ROUND(((SUM(BE89:BE331))*I33),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ROUND((SUM(BF89:BF331)),  2)</f>
        <v>0</v>
      </c>
      <c r="G34" s="40"/>
      <c r="H34" s="40"/>
      <c r="I34" s="150">
        <v>0.12</v>
      </c>
      <c r="J34" s="149">
        <f>ROUND(((SUM(BF89:BF331))*I34),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ROUND((SUM(BG89:BG331)),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ROUND((SUM(BH89:BH331)),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ROUND((SUM(BI89:BI331)),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 + přípojka MUR Helenín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401 - VO + přípojka MUR Helenín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Helenín</v>
      </c>
      <c r="G52" s="42"/>
      <c r="H52" s="42"/>
      <c r="I52" s="34" t="s">
        <v>23</v>
      </c>
      <c r="J52" s="74" t="str">
        <f>IF(J12="","",J12)</f>
        <v>23. 10. 2024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AŽD Praha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AŽD Praha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J107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</v>
      </c>
      <c r="E63" s="176"/>
      <c r="F63" s="176"/>
      <c r="G63" s="176"/>
      <c r="H63" s="176"/>
      <c r="I63" s="176"/>
      <c r="J63" s="177">
        <f>J118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99</v>
      </c>
      <c r="E64" s="170"/>
      <c r="F64" s="170"/>
      <c r="G64" s="170"/>
      <c r="H64" s="170"/>
      <c r="I64" s="170"/>
      <c r="J64" s="171">
        <f>J129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J130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101</v>
      </c>
      <c r="E66" s="170"/>
      <c r="F66" s="170"/>
      <c r="G66" s="170"/>
      <c r="H66" s="170"/>
      <c r="I66" s="170"/>
      <c r="J66" s="171">
        <f>J221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102</v>
      </c>
      <c r="E67" s="176"/>
      <c r="F67" s="176"/>
      <c r="G67" s="176"/>
      <c r="H67" s="176"/>
      <c r="I67" s="176"/>
      <c r="J67" s="177">
        <f>J222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103</v>
      </c>
      <c r="E68" s="176"/>
      <c r="F68" s="176"/>
      <c r="G68" s="176"/>
      <c r="H68" s="176"/>
      <c r="I68" s="176"/>
      <c r="J68" s="177">
        <f>J288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104</v>
      </c>
      <c r="E69" s="170"/>
      <c r="F69" s="170"/>
      <c r="G69" s="170"/>
      <c r="H69" s="170"/>
      <c r="I69" s="170"/>
      <c r="J69" s="171">
        <f>J326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VO + přípojka MUR Helenín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89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401 - VO + přípojka MUR Helenín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Helenín</v>
      </c>
      <c r="G83" s="42"/>
      <c r="H83" s="42"/>
      <c r="I83" s="34" t="s">
        <v>23</v>
      </c>
      <c r="J83" s="74" t="str">
        <f>IF(J12="","",J12)</f>
        <v>23. 10. 2024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>Statutární město Jihlava</v>
      </c>
      <c r="G85" s="42"/>
      <c r="H85" s="42"/>
      <c r="I85" s="34" t="s">
        <v>33</v>
      </c>
      <c r="J85" s="38" t="str">
        <f>E21</f>
        <v>AŽD Praha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IF(E18="","",E18)</f>
        <v>Vyplň údaj</v>
      </c>
      <c r="G86" s="42"/>
      <c r="H86" s="42"/>
      <c r="I86" s="34" t="s">
        <v>38</v>
      </c>
      <c r="J86" s="38" t="str">
        <f>E24</f>
        <v>AŽD Praha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106</v>
      </c>
      <c r="D88" s="182" t="s">
        <v>60</v>
      </c>
      <c r="E88" s="182" t="s">
        <v>56</v>
      </c>
      <c r="F88" s="182" t="s">
        <v>57</v>
      </c>
      <c r="G88" s="182" t="s">
        <v>107</v>
      </c>
      <c r="H88" s="182" t="s">
        <v>108</v>
      </c>
      <c r="I88" s="182" t="s">
        <v>109</v>
      </c>
      <c r="J88" s="182" t="s">
        <v>93</v>
      </c>
      <c r="K88" s="183" t="s">
        <v>110</v>
      </c>
      <c r="L88" s="184"/>
      <c r="M88" s="94" t="s">
        <v>19</v>
      </c>
      <c r="N88" s="95" t="s">
        <v>45</v>
      </c>
      <c r="O88" s="95" t="s">
        <v>111</v>
      </c>
      <c r="P88" s="95" t="s">
        <v>112</v>
      </c>
      <c r="Q88" s="95" t="s">
        <v>113</v>
      </c>
      <c r="R88" s="95" t="s">
        <v>114</v>
      </c>
      <c r="S88" s="95" t="s">
        <v>115</v>
      </c>
      <c r="T88" s="96" t="s">
        <v>116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117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P90+P129+P221+P326</f>
        <v>0</v>
      </c>
      <c r="Q89" s="98"/>
      <c r="R89" s="187">
        <f>R90+R129+R221+R326</f>
        <v>15.709683999999998</v>
      </c>
      <c r="S89" s="98"/>
      <c r="T89" s="188">
        <f>T90+T129+T221+T326</f>
        <v>8.4580000000000002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74</v>
      </c>
      <c r="AU89" s="19" t="s">
        <v>94</v>
      </c>
      <c r="BK89" s="189">
        <f>BK90+BK129+BK221+BK326</f>
        <v>0</v>
      </c>
    </row>
    <row r="90" s="12" customFormat="1" ht="25.92" customHeight="1">
      <c r="A90" s="12"/>
      <c r="B90" s="190"/>
      <c r="C90" s="191"/>
      <c r="D90" s="192" t="s">
        <v>74</v>
      </c>
      <c r="E90" s="193" t="s">
        <v>118</v>
      </c>
      <c r="F90" s="193" t="s">
        <v>119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P91+P107+P118</f>
        <v>0</v>
      </c>
      <c r="Q90" s="198"/>
      <c r="R90" s="199">
        <f>R91+R107+R118</f>
        <v>3.2594499999999997</v>
      </c>
      <c r="S90" s="198"/>
      <c r="T90" s="200">
        <f>T91+T107+T118</f>
        <v>8.4580000000000002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82</v>
      </c>
      <c r="AT90" s="202" t="s">
        <v>74</v>
      </c>
      <c r="AU90" s="202" t="s">
        <v>75</v>
      </c>
      <c r="AY90" s="201" t="s">
        <v>120</v>
      </c>
      <c r="BK90" s="203">
        <f>BK91+BK107+BK118</f>
        <v>0</v>
      </c>
    </row>
    <row r="91" s="12" customFormat="1" ht="22.8" customHeight="1">
      <c r="A91" s="12"/>
      <c r="B91" s="190"/>
      <c r="C91" s="191"/>
      <c r="D91" s="192" t="s">
        <v>74</v>
      </c>
      <c r="E91" s="204" t="s">
        <v>82</v>
      </c>
      <c r="F91" s="204" t="s">
        <v>121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SUM(P92:P106)</f>
        <v>0</v>
      </c>
      <c r="Q91" s="198"/>
      <c r="R91" s="199">
        <f>SUM(R92:R106)</f>
        <v>0.3584</v>
      </c>
      <c r="S91" s="198"/>
      <c r="T91" s="200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82</v>
      </c>
      <c r="AT91" s="202" t="s">
        <v>74</v>
      </c>
      <c r="AU91" s="202" t="s">
        <v>82</v>
      </c>
      <c r="AY91" s="201" t="s">
        <v>120</v>
      </c>
      <c r="BK91" s="203">
        <f>SUM(BK92:BK106)</f>
        <v>0</v>
      </c>
    </row>
    <row r="92" s="2" customFormat="1" ht="21.75" customHeight="1">
      <c r="A92" s="40"/>
      <c r="B92" s="41"/>
      <c r="C92" s="206" t="s">
        <v>82</v>
      </c>
      <c r="D92" s="206" t="s">
        <v>122</v>
      </c>
      <c r="E92" s="207" t="s">
        <v>123</v>
      </c>
      <c r="F92" s="208" t="s">
        <v>124</v>
      </c>
      <c r="G92" s="209" t="s">
        <v>125</v>
      </c>
      <c r="H92" s="210">
        <v>140</v>
      </c>
      <c r="I92" s="211"/>
      <c r="J92" s="212">
        <f>ROUND(I92*H92,2)</f>
        <v>0</v>
      </c>
      <c r="K92" s="208" t="s">
        <v>126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127</v>
      </c>
      <c r="AT92" s="217" t="s">
        <v>122</v>
      </c>
      <c r="AU92" s="217" t="s">
        <v>84</v>
      </c>
      <c r="AY92" s="19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127</v>
      </c>
      <c r="BM92" s="217" t="s">
        <v>128</v>
      </c>
    </row>
    <row r="93" s="2" customFormat="1">
      <c r="A93" s="40"/>
      <c r="B93" s="41"/>
      <c r="C93" s="42"/>
      <c r="D93" s="219" t="s">
        <v>129</v>
      </c>
      <c r="E93" s="42"/>
      <c r="F93" s="220" t="s">
        <v>130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129</v>
      </c>
      <c r="AU93" s="19" t="s">
        <v>84</v>
      </c>
    </row>
    <row r="94" s="13" customFormat="1">
      <c r="A94" s="13"/>
      <c r="B94" s="224"/>
      <c r="C94" s="225"/>
      <c r="D94" s="226" t="s">
        <v>131</v>
      </c>
      <c r="E94" s="227" t="s">
        <v>19</v>
      </c>
      <c r="F94" s="228" t="s">
        <v>132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131</v>
      </c>
      <c r="AU94" s="234" t="s">
        <v>84</v>
      </c>
      <c r="AV94" s="13" t="s">
        <v>82</v>
      </c>
      <c r="AW94" s="13" t="s">
        <v>37</v>
      </c>
      <c r="AX94" s="13" t="s">
        <v>75</v>
      </c>
      <c r="AY94" s="234" t="s">
        <v>120</v>
      </c>
    </row>
    <row r="95" s="14" customFormat="1">
      <c r="A95" s="14"/>
      <c r="B95" s="235"/>
      <c r="C95" s="236"/>
      <c r="D95" s="226" t="s">
        <v>131</v>
      </c>
      <c r="E95" s="237" t="s">
        <v>19</v>
      </c>
      <c r="F95" s="238" t="s">
        <v>133</v>
      </c>
      <c r="G95" s="236"/>
      <c r="H95" s="239">
        <v>140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131</v>
      </c>
      <c r="AU95" s="245" t="s">
        <v>84</v>
      </c>
      <c r="AV95" s="14" t="s">
        <v>84</v>
      </c>
      <c r="AW95" s="14" t="s">
        <v>37</v>
      </c>
      <c r="AX95" s="14" t="s">
        <v>75</v>
      </c>
      <c r="AY95" s="245" t="s">
        <v>120</v>
      </c>
    </row>
    <row r="96" s="15" customFormat="1">
      <c r="A96" s="15"/>
      <c r="B96" s="246"/>
      <c r="C96" s="247"/>
      <c r="D96" s="226" t="s">
        <v>131</v>
      </c>
      <c r="E96" s="248" t="s">
        <v>19</v>
      </c>
      <c r="F96" s="249" t="s">
        <v>134</v>
      </c>
      <c r="G96" s="247"/>
      <c r="H96" s="250">
        <v>140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6" t="s">
        <v>131</v>
      </c>
      <c r="AU96" s="256" t="s">
        <v>84</v>
      </c>
      <c r="AV96" s="15" t="s">
        <v>127</v>
      </c>
      <c r="AW96" s="15" t="s">
        <v>37</v>
      </c>
      <c r="AX96" s="15" t="s">
        <v>82</v>
      </c>
      <c r="AY96" s="256" t="s">
        <v>120</v>
      </c>
    </row>
    <row r="97" s="2" customFormat="1" ht="21.75" customHeight="1">
      <c r="A97" s="40"/>
      <c r="B97" s="41"/>
      <c r="C97" s="206" t="s">
        <v>84</v>
      </c>
      <c r="D97" s="206" t="s">
        <v>122</v>
      </c>
      <c r="E97" s="207" t="s">
        <v>135</v>
      </c>
      <c r="F97" s="208" t="s">
        <v>136</v>
      </c>
      <c r="G97" s="209" t="s">
        <v>125</v>
      </c>
      <c r="H97" s="210">
        <v>11.375</v>
      </c>
      <c r="I97" s="211"/>
      <c r="J97" s="212">
        <f>ROUND(I97*H97,2)</f>
        <v>0</v>
      </c>
      <c r="K97" s="208" t="s">
        <v>126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127</v>
      </c>
      <c r="AT97" s="217" t="s">
        <v>122</v>
      </c>
      <c r="AU97" s="217" t="s">
        <v>84</v>
      </c>
      <c r="AY97" s="19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82</v>
      </c>
      <c r="BK97" s="218">
        <f>ROUND(I97*H97,2)</f>
        <v>0</v>
      </c>
      <c r="BL97" s="19" t="s">
        <v>127</v>
      </c>
      <c r="BM97" s="217" t="s">
        <v>137</v>
      </c>
    </row>
    <row r="98" s="2" customFormat="1">
      <c r="A98" s="40"/>
      <c r="B98" s="41"/>
      <c r="C98" s="42"/>
      <c r="D98" s="219" t="s">
        <v>129</v>
      </c>
      <c r="E98" s="42"/>
      <c r="F98" s="220" t="s">
        <v>138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129</v>
      </c>
      <c r="AU98" s="19" t="s">
        <v>84</v>
      </c>
    </row>
    <row r="99" s="13" customFormat="1">
      <c r="A99" s="13"/>
      <c r="B99" s="224"/>
      <c r="C99" s="225"/>
      <c r="D99" s="226" t="s">
        <v>131</v>
      </c>
      <c r="E99" s="227" t="s">
        <v>19</v>
      </c>
      <c r="F99" s="228" t="s">
        <v>132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131</v>
      </c>
      <c r="AU99" s="234" t="s">
        <v>84</v>
      </c>
      <c r="AV99" s="13" t="s">
        <v>82</v>
      </c>
      <c r="AW99" s="13" t="s">
        <v>37</v>
      </c>
      <c r="AX99" s="13" t="s">
        <v>75</v>
      </c>
      <c r="AY99" s="234" t="s">
        <v>120</v>
      </c>
    </row>
    <row r="100" s="14" customFormat="1">
      <c r="A100" s="14"/>
      <c r="B100" s="235"/>
      <c r="C100" s="236"/>
      <c r="D100" s="226" t="s">
        <v>131</v>
      </c>
      <c r="E100" s="237" t="s">
        <v>19</v>
      </c>
      <c r="F100" s="238" t="s">
        <v>139</v>
      </c>
      <c r="G100" s="236"/>
      <c r="H100" s="239">
        <v>11.375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131</v>
      </c>
      <c r="AU100" s="245" t="s">
        <v>84</v>
      </c>
      <c r="AV100" s="14" t="s">
        <v>84</v>
      </c>
      <c r="AW100" s="14" t="s">
        <v>37</v>
      </c>
      <c r="AX100" s="14" t="s">
        <v>75</v>
      </c>
      <c r="AY100" s="245" t="s">
        <v>120</v>
      </c>
    </row>
    <row r="101" s="15" customFormat="1">
      <c r="A101" s="15"/>
      <c r="B101" s="246"/>
      <c r="C101" s="247"/>
      <c r="D101" s="226" t="s">
        <v>131</v>
      </c>
      <c r="E101" s="248" t="s">
        <v>19</v>
      </c>
      <c r="F101" s="249" t="s">
        <v>134</v>
      </c>
      <c r="G101" s="247"/>
      <c r="H101" s="250">
        <v>11.375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6" t="s">
        <v>131</v>
      </c>
      <c r="AU101" s="256" t="s">
        <v>84</v>
      </c>
      <c r="AV101" s="15" t="s">
        <v>127</v>
      </c>
      <c r="AW101" s="15" t="s">
        <v>37</v>
      </c>
      <c r="AX101" s="15" t="s">
        <v>82</v>
      </c>
      <c r="AY101" s="256" t="s">
        <v>120</v>
      </c>
    </row>
    <row r="102" s="2" customFormat="1" ht="24.15" customHeight="1">
      <c r="A102" s="40"/>
      <c r="B102" s="41"/>
      <c r="C102" s="206" t="s">
        <v>140</v>
      </c>
      <c r="D102" s="206" t="s">
        <v>122</v>
      </c>
      <c r="E102" s="207" t="s">
        <v>141</v>
      </c>
      <c r="F102" s="208" t="s">
        <v>142</v>
      </c>
      <c r="G102" s="209" t="s">
        <v>143</v>
      </c>
      <c r="H102" s="210">
        <v>112</v>
      </c>
      <c r="I102" s="211"/>
      <c r="J102" s="212">
        <f>ROUND(I102*H102,2)</f>
        <v>0</v>
      </c>
      <c r="K102" s="208" t="s">
        <v>126</v>
      </c>
      <c r="L102" s="46"/>
      <c r="M102" s="213" t="s">
        <v>19</v>
      </c>
      <c r="N102" s="214" t="s">
        <v>46</v>
      </c>
      <c r="O102" s="86"/>
      <c r="P102" s="215">
        <f>O102*H102</f>
        <v>0</v>
      </c>
      <c r="Q102" s="215">
        <v>0.0032000000000000002</v>
      </c>
      <c r="R102" s="215">
        <f>Q102*H102</f>
        <v>0.3584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127</v>
      </c>
      <c r="AT102" s="217" t="s">
        <v>122</v>
      </c>
      <c r="AU102" s="217" t="s">
        <v>84</v>
      </c>
      <c r="AY102" s="19" t="s">
        <v>120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82</v>
      </c>
      <c r="BK102" s="218">
        <f>ROUND(I102*H102,2)</f>
        <v>0</v>
      </c>
      <c r="BL102" s="19" t="s">
        <v>127</v>
      </c>
      <c r="BM102" s="217" t="s">
        <v>144</v>
      </c>
    </row>
    <row r="103" s="2" customFormat="1">
      <c r="A103" s="40"/>
      <c r="B103" s="41"/>
      <c r="C103" s="42"/>
      <c r="D103" s="219" t="s">
        <v>129</v>
      </c>
      <c r="E103" s="42"/>
      <c r="F103" s="220" t="s">
        <v>145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129</v>
      </c>
      <c r="AU103" s="19" t="s">
        <v>84</v>
      </c>
    </row>
    <row r="104" s="13" customFormat="1">
      <c r="A104" s="13"/>
      <c r="B104" s="224"/>
      <c r="C104" s="225"/>
      <c r="D104" s="226" t="s">
        <v>131</v>
      </c>
      <c r="E104" s="227" t="s">
        <v>19</v>
      </c>
      <c r="F104" s="228" t="s">
        <v>132</v>
      </c>
      <c r="G104" s="225"/>
      <c r="H104" s="227" t="s">
        <v>19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131</v>
      </c>
      <c r="AU104" s="234" t="s">
        <v>84</v>
      </c>
      <c r="AV104" s="13" t="s">
        <v>82</v>
      </c>
      <c r="AW104" s="13" t="s">
        <v>37</v>
      </c>
      <c r="AX104" s="13" t="s">
        <v>75</v>
      </c>
      <c r="AY104" s="234" t="s">
        <v>120</v>
      </c>
    </row>
    <row r="105" s="14" customFormat="1">
      <c r="A105" s="14"/>
      <c r="B105" s="235"/>
      <c r="C105" s="236"/>
      <c r="D105" s="226" t="s">
        <v>131</v>
      </c>
      <c r="E105" s="237" t="s">
        <v>19</v>
      </c>
      <c r="F105" s="238" t="s">
        <v>146</v>
      </c>
      <c r="G105" s="236"/>
      <c r="H105" s="239">
        <v>112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131</v>
      </c>
      <c r="AU105" s="245" t="s">
        <v>84</v>
      </c>
      <c r="AV105" s="14" t="s">
        <v>84</v>
      </c>
      <c r="AW105" s="14" t="s">
        <v>37</v>
      </c>
      <c r="AX105" s="14" t="s">
        <v>75</v>
      </c>
      <c r="AY105" s="245" t="s">
        <v>120</v>
      </c>
    </row>
    <row r="106" s="15" customFormat="1">
      <c r="A106" s="15"/>
      <c r="B106" s="246"/>
      <c r="C106" s="247"/>
      <c r="D106" s="226" t="s">
        <v>131</v>
      </c>
      <c r="E106" s="248" t="s">
        <v>19</v>
      </c>
      <c r="F106" s="249" t="s">
        <v>134</v>
      </c>
      <c r="G106" s="247"/>
      <c r="H106" s="250">
        <v>112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6" t="s">
        <v>131</v>
      </c>
      <c r="AU106" s="256" t="s">
        <v>84</v>
      </c>
      <c r="AV106" s="15" t="s">
        <v>127</v>
      </c>
      <c r="AW106" s="15" t="s">
        <v>37</v>
      </c>
      <c r="AX106" s="15" t="s">
        <v>82</v>
      </c>
      <c r="AY106" s="256" t="s">
        <v>120</v>
      </c>
    </row>
    <row r="107" s="12" customFormat="1" ht="22.8" customHeight="1">
      <c r="A107" s="12"/>
      <c r="B107" s="190"/>
      <c r="C107" s="191"/>
      <c r="D107" s="192" t="s">
        <v>74</v>
      </c>
      <c r="E107" s="204" t="s">
        <v>147</v>
      </c>
      <c r="F107" s="204" t="s">
        <v>148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SUM(P108:P117)</f>
        <v>0</v>
      </c>
      <c r="Q107" s="198"/>
      <c r="R107" s="199">
        <f>SUM(R108:R117)</f>
        <v>2.8996499999999998</v>
      </c>
      <c r="S107" s="198"/>
      <c r="T107" s="200">
        <f>SUM(T108:T117)</f>
        <v>8.4500000000000011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82</v>
      </c>
      <c r="AT107" s="202" t="s">
        <v>74</v>
      </c>
      <c r="AU107" s="202" t="s">
        <v>82</v>
      </c>
      <c r="AY107" s="201" t="s">
        <v>120</v>
      </c>
      <c r="BK107" s="203">
        <f>SUM(BK108:BK117)</f>
        <v>0</v>
      </c>
    </row>
    <row r="108" s="2" customFormat="1" ht="37.8" customHeight="1">
      <c r="A108" s="40"/>
      <c r="B108" s="41"/>
      <c r="C108" s="206" t="s">
        <v>127</v>
      </c>
      <c r="D108" s="206" t="s">
        <v>122</v>
      </c>
      <c r="E108" s="207" t="s">
        <v>149</v>
      </c>
      <c r="F108" s="208" t="s">
        <v>150</v>
      </c>
      <c r="G108" s="209" t="s">
        <v>151</v>
      </c>
      <c r="H108" s="210">
        <v>32.5</v>
      </c>
      <c r="I108" s="211"/>
      <c r="J108" s="212">
        <f>ROUND(I108*H108,2)</f>
        <v>0</v>
      </c>
      <c r="K108" s="208" t="s">
        <v>126</v>
      </c>
      <c r="L108" s="46"/>
      <c r="M108" s="213" t="s">
        <v>19</v>
      </c>
      <c r="N108" s="214" t="s">
        <v>46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0.26000000000000001</v>
      </c>
      <c r="T108" s="216">
        <f>S108*H108</f>
        <v>8.4500000000000011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127</v>
      </c>
      <c r="AT108" s="217" t="s">
        <v>122</v>
      </c>
      <c r="AU108" s="217" t="s">
        <v>84</v>
      </c>
      <c r="AY108" s="19" t="s">
        <v>120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82</v>
      </c>
      <c r="BK108" s="218">
        <f>ROUND(I108*H108,2)</f>
        <v>0</v>
      </c>
      <c r="BL108" s="19" t="s">
        <v>127</v>
      </c>
      <c r="BM108" s="217" t="s">
        <v>152</v>
      </c>
    </row>
    <row r="109" s="2" customFormat="1">
      <c r="A109" s="40"/>
      <c r="B109" s="41"/>
      <c r="C109" s="42"/>
      <c r="D109" s="219" t="s">
        <v>129</v>
      </c>
      <c r="E109" s="42"/>
      <c r="F109" s="220" t="s">
        <v>153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129</v>
      </c>
      <c r="AU109" s="19" t="s">
        <v>84</v>
      </c>
    </row>
    <row r="110" s="13" customFormat="1">
      <c r="A110" s="13"/>
      <c r="B110" s="224"/>
      <c r="C110" s="225"/>
      <c r="D110" s="226" t="s">
        <v>131</v>
      </c>
      <c r="E110" s="227" t="s">
        <v>19</v>
      </c>
      <c r="F110" s="228" t="s">
        <v>154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131</v>
      </c>
      <c r="AU110" s="234" t="s">
        <v>84</v>
      </c>
      <c r="AV110" s="13" t="s">
        <v>82</v>
      </c>
      <c r="AW110" s="13" t="s">
        <v>37</v>
      </c>
      <c r="AX110" s="13" t="s">
        <v>75</v>
      </c>
      <c r="AY110" s="234" t="s">
        <v>120</v>
      </c>
    </row>
    <row r="111" s="14" customFormat="1">
      <c r="A111" s="14"/>
      <c r="B111" s="235"/>
      <c r="C111" s="236"/>
      <c r="D111" s="226" t="s">
        <v>131</v>
      </c>
      <c r="E111" s="237" t="s">
        <v>19</v>
      </c>
      <c r="F111" s="238" t="s">
        <v>155</v>
      </c>
      <c r="G111" s="236"/>
      <c r="H111" s="239">
        <v>32.5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131</v>
      </c>
      <c r="AU111" s="245" t="s">
        <v>84</v>
      </c>
      <c r="AV111" s="14" t="s">
        <v>84</v>
      </c>
      <c r="AW111" s="14" t="s">
        <v>37</v>
      </c>
      <c r="AX111" s="14" t="s">
        <v>75</v>
      </c>
      <c r="AY111" s="245" t="s">
        <v>120</v>
      </c>
    </row>
    <row r="112" s="15" customFormat="1">
      <c r="A112" s="15"/>
      <c r="B112" s="246"/>
      <c r="C112" s="247"/>
      <c r="D112" s="226" t="s">
        <v>131</v>
      </c>
      <c r="E112" s="248" t="s">
        <v>19</v>
      </c>
      <c r="F112" s="249" t="s">
        <v>134</v>
      </c>
      <c r="G112" s="247"/>
      <c r="H112" s="250">
        <v>32.5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131</v>
      </c>
      <c r="AU112" s="256" t="s">
        <v>84</v>
      </c>
      <c r="AV112" s="15" t="s">
        <v>127</v>
      </c>
      <c r="AW112" s="15" t="s">
        <v>37</v>
      </c>
      <c r="AX112" s="15" t="s">
        <v>82</v>
      </c>
      <c r="AY112" s="256" t="s">
        <v>120</v>
      </c>
    </row>
    <row r="113" s="2" customFormat="1" ht="37.8" customHeight="1">
      <c r="A113" s="40"/>
      <c r="B113" s="41"/>
      <c r="C113" s="206" t="s">
        <v>147</v>
      </c>
      <c r="D113" s="206" t="s">
        <v>122</v>
      </c>
      <c r="E113" s="207" t="s">
        <v>156</v>
      </c>
      <c r="F113" s="208" t="s">
        <v>157</v>
      </c>
      <c r="G113" s="209" t="s">
        <v>151</v>
      </c>
      <c r="H113" s="210">
        <v>32.5</v>
      </c>
      <c r="I113" s="211"/>
      <c r="J113" s="212">
        <f>ROUND(I113*H113,2)</f>
        <v>0</v>
      </c>
      <c r="K113" s="208" t="s">
        <v>126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0.089219999999999994</v>
      </c>
      <c r="R113" s="215">
        <f>Q113*H113</f>
        <v>2.8996499999999998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127</v>
      </c>
      <c r="AT113" s="217" t="s">
        <v>122</v>
      </c>
      <c r="AU113" s="217" t="s">
        <v>84</v>
      </c>
      <c r="AY113" s="19" t="s">
        <v>120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82</v>
      </c>
      <c r="BK113" s="218">
        <f>ROUND(I113*H113,2)</f>
        <v>0</v>
      </c>
      <c r="BL113" s="19" t="s">
        <v>127</v>
      </c>
      <c r="BM113" s="217" t="s">
        <v>158</v>
      </c>
    </row>
    <row r="114" s="2" customFormat="1">
      <c r="A114" s="40"/>
      <c r="B114" s="41"/>
      <c r="C114" s="42"/>
      <c r="D114" s="219" t="s">
        <v>129</v>
      </c>
      <c r="E114" s="42"/>
      <c r="F114" s="220" t="s">
        <v>159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129</v>
      </c>
      <c r="AU114" s="19" t="s">
        <v>84</v>
      </c>
    </row>
    <row r="115" s="13" customFormat="1">
      <c r="A115" s="13"/>
      <c r="B115" s="224"/>
      <c r="C115" s="225"/>
      <c r="D115" s="226" t="s">
        <v>131</v>
      </c>
      <c r="E115" s="227" t="s">
        <v>19</v>
      </c>
      <c r="F115" s="228" t="s">
        <v>154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131</v>
      </c>
      <c r="AU115" s="234" t="s">
        <v>84</v>
      </c>
      <c r="AV115" s="13" t="s">
        <v>82</v>
      </c>
      <c r="AW115" s="13" t="s">
        <v>37</v>
      </c>
      <c r="AX115" s="13" t="s">
        <v>75</v>
      </c>
      <c r="AY115" s="234" t="s">
        <v>120</v>
      </c>
    </row>
    <row r="116" s="14" customFormat="1">
      <c r="A116" s="14"/>
      <c r="B116" s="235"/>
      <c r="C116" s="236"/>
      <c r="D116" s="226" t="s">
        <v>131</v>
      </c>
      <c r="E116" s="237" t="s">
        <v>19</v>
      </c>
      <c r="F116" s="238" t="s">
        <v>155</v>
      </c>
      <c r="G116" s="236"/>
      <c r="H116" s="239">
        <v>32.5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131</v>
      </c>
      <c r="AU116" s="245" t="s">
        <v>84</v>
      </c>
      <c r="AV116" s="14" t="s">
        <v>84</v>
      </c>
      <c r="AW116" s="14" t="s">
        <v>37</v>
      </c>
      <c r="AX116" s="14" t="s">
        <v>75</v>
      </c>
      <c r="AY116" s="245" t="s">
        <v>120</v>
      </c>
    </row>
    <row r="117" s="15" customFormat="1">
      <c r="A117" s="15"/>
      <c r="B117" s="246"/>
      <c r="C117" s="247"/>
      <c r="D117" s="226" t="s">
        <v>131</v>
      </c>
      <c r="E117" s="248" t="s">
        <v>19</v>
      </c>
      <c r="F117" s="249" t="s">
        <v>134</v>
      </c>
      <c r="G117" s="247"/>
      <c r="H117" s="250">
        <v>32.5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131</v>
      </c>
      <c r="AU117" s="256" t="s">
        <v>84</v>
      </c>
      <c r="AV117" s="15" t="s">
        <v>127</v>
      </c>
      <c r="AW117" s="15" t="s">
        <v>37</v>
      </c>
      <c r="AX117" s="15" t="s">
        <v>82</v>
      </c>
      <c r="AY117" s="256" t="s">
        <v>120</v>
      </c>
    </row>
    <row r="118" s="12" customFormat="1" ht="22.8" customHeight="1">
      <c r="A118" s="12"/>
      <c r="B118" s="190"/>
      <c r="C118" s="191"/>
      <c r="D118" s="192" t="s">
        <v>74</v>
      </c>
      <c r="E118" s="204" t="s">
        <v>160</v>
      </c>
      <c r="F118" s="204" t="s">
        <v>161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SUM(P119:P128)</f>
        <v>0</v>
      </c>
      <c r="Q118" s="198"/>
      <c r="R118" s="199">
        <f>SUM(R119:R128)</f>
        <v>0.0014</v>
      </c>
      <c r="S118" s="198"/>
      <c r="T118" s="200">
        <f>SUM(T119:T128)</f>
        <v>0.0080000000000000002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82</v>
      </c>
      <c r="AT118" s="202" t="s">
        <v>74</v>
      </c>
      <c r="AU118" s="202" t="s">
        <v>82</v>
      </c>
      <c r="AY118" s="201" t="s">
        <v>120</v>
      </c>
      <c r="BK118" s="203">
        <f>SUM(BK119:BK128)</f>
        <v>0</v>
      </c>
    </row>
    <row r="119" s="2" customFormat="1" ht="24.15" customHeight="1">
      <c r="A119" s="40"/>
      <c r="B119" s="41"/>
      <c r="C119" s="206" t="s">
        <v>162</v>
      </c>
      <c r="D119" s="206" t="s">
        <v>122</v>
      </c>
      <c r="E119" s="207" t="s">
        <v>163</v>
      </c>
      <c r="F119" s="208" t="s">
        <v>164</v>
      </c>
      <c r="G119" s="209" t="s">
        <v>165</v>
      </c>
      <c r="H119" s="210">
        <v>2</v>
      </c>
      <c r="I119" s="211"/>
      <c r="J119" s="212">
        <f>ROUND(I119*H119,2)</f>
        <v>0</v>
      </c>
      <c r="K119" s="208" t="s">
        <v>126</v>
      </c>
      <c r="L119" s="46"/>
      <c r="M119" s="213" t="s">
        <v>19</v>
      </c>
      <c r="N119" s="214" t="s">
        <v>46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0.0040000000000000001</v>
      </c>
      <c r="T119" s="216">
        <f>S119*H119</f>
        <v>0.0080000000000000002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127</v>
      </c>
      <c r="AT119" s="217" t="s">
        <v>122</v>
      </c>
      <c r="AU119" s="217" t="s">
        <v>84</v>
      </c>
      <c r="AY119" s="19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82</v>
      </c>
      <c r="BK119" s="218">
        <f>ROUND(I119*H119,2)</f>
        <v>0</v>
      </c>
      <c r="BL119" s="19" t="s">
        <v>127</v>
      </c>
      <c r="BM119" s="217" t="s">
        <v>166</v>
      </c>
    </row>
    <row r="120" s="2" customFormat="1">
      <c r="A120" s="40"/>
      <c r="B120" s="41"/>
      <c r="C120" s="42"/>
      <c r="D120" s="219" t="s">
        <v>129</v>
      </c>
      <c r="E120" s="42"/>
      <c r="F120" s="220" t="s">
        <v>167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129</v>
      </c>
      <c r="AU120" s="19" t="s">
        <v>84</v>
      </c>
    </row>
    <row r="121" s="13" customFormat="1">
      <c r="A121" s="13"/>
      <c r="B121" s="224"/>
      <c r="C121" s="225"/>
      <c r="D121" s="226" t="s">
        <v>131</v>
      </c>
      <c r="E121" s="227" t="s">
        <v>19</v>
      </c>
      <c r="F121" s="228" t="s">
        <v>154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131</v>
      </c>
      <c r="AU121" s="234" t="s">
        <v>84</v>
      </c>
      <c r="AV121" s="13" t="s">
        <v>82</v>
      </c>
      <c r="AW121" s="13" t="s">
        <v>37</v>
      </c>
      <c r="AX121" s="13" t="s">
        <v>75</v>
      </c>
      <c r="AY121" s="234" t="s">
        <v>120</v>
      </c>
    </row>
    <row r="122" s="14" customFormat="1">
      <c r="A122" s="14"/>
      <c r="B122" s="235"/>
      <c r="C122" s="236"/>
      <c r="D122" s="226" t="s">
        <v>131</v>
      </c>
      <c r="E122" s="237" t="s">
        <v>19</v>
      </c>
      <c r="F122" s="238" t="s">
        <v>84</v>
      </c>
      <c r="G122" s="236"/>
      <c r="H122" s="239">
        <v>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131</v>
      </c>
      <c r="AU122" s="245" t="s">
        <v>84</v>
      </c>
      <c r="AV122" s="14" t="s">
        <v>84</v>
      </c>
      <c r="AW122" s="14" t="s">
        <v>37</v>
      </c>
      <c r="AX122" s="14" t="s">
        <v>75</v>
      </c>
      <c r="AY122" s="245" t="s">
        <v>120</v>
      </c>
    </row>
    <row r="123" s="15" customFormat="1">
      <c r="A123" s="15"/>
      <c r="B123" s="246"/>
      <c r="C123" s="247"/>
      <c r="D123" s="226" t="s">
        <v>131</v>
      </c>
      <c r="E123" s="248" t="s">
        <v>19</v>
      </c>
      <c r="F123" s="249" t="s">
        <v>134</v>
      </c>
      <c r="G123" s="247"/>
      <c r="H123" s="250">
        <v>2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131</v>
      </c>
      <c r="AU123" s="256" t="s">
        <v>84</v>
      </c>
      <c r="AV123" s="15" t="s">
        <v>127</v>
      </c>
      <c r="AW123" s="15" t="s">
        <v>37</v>
      </c>
      <c r="AX123" s="15" t="s">
        <v>82</v>
      </c>
      <c r="AY123" s="256" t="s">
        <v>120</v>
      </c>
    </row>
    <row r="124" s="2" customFormat="1" ht="16.5" customHeight="1">
      <c r="A124" s="40"/>
      <c r="B124" s="41"/>
      <c r="C124" s="206" t="s">
        <v>168</v>
      </c>
      <c r="D124" s="206" t="s">
        <v>122</v>
      </c>
      <c r="E124" s="207" t="s">
        <v>169</v>
      </c>
      <c r="F124" s="208" t="s">
        <v>170</v>
      </c>
      <c r="G124" s="209" t="s">
        <v>165</v>
      </c>
      <c r="H124" s="210">
        <v>2</v>
      </c>
      <c r="I124" s="211"/>
      <c r="J124" s="212">
        <f>ROUND(I124*H124,2)</f>
        <v>0</v>
      </c>
      <c r="K124" s="208" t="s">
        <v>126</v>
      </c>
      <c r="L124" s="46"/>
      <c r="M124" s="213" t="s">
        <v>19</v>
      </c>
      <c r="N124" s="214" t="s">
        <v>46</v>
      </c>
      <c r="O124" s="86"/>
      <c r="P124" s="215">
        <f>O124*H124</f>
        <v>0</v>
      </c>
      <c r="Q124" s="215">
        <v>0.00069999999999999999</v>
      </c>
      <c r="R124" s="215">
        <f>Q124*H124</f>
        <v>0.0014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127</v>
      </c>
      <c r="AT124" s="217" t="s">
        <v>122</v>
      </c>
      <c r="AU124" s="217" t="s">
        <v>84</v>
      </c>
      <c r="AY124" s="19" t="s">
        <v>120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82</v>
      </c>
      <c r="BK124" s="218">
        <f>ROUND(I124*H124,2)</f>
        <v>0</v>
      </c>
      <c r="BL124" s="19" t="s">
        <v>127</v>
      </c>
      <c r="BM124" s="217" t="s">
        <v>171</v>
      </c>
    </row>
    <row r="125" s="2" customFormat="1">
      <c r="A125" s="40"/>
      <c r="B125" s="41"/>
      <c r="C125" s="42"/>
      <c r="D125" s="219" t="s">
        <v>129</v>
      </c>
      <c r="E125" s="42"/>
      <c r="F125" s="220" t="s">
        <v>172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129</v>
      </c>
      <c r="AU125" s="19" t="s">
        <v>84</v>
      </c>
    </row>
    <row r="126" s="13" customFormat="1">
      <c r="A126" s="13"/>
      <c r="B126" s="224"/>
      <c r="C126" s="225"/>
      <c r="D126" s="226" t="s">
        <v>131</v>
      </c>
      <c r="E126" s="227" t="s">
        <v>19</v>
      </c>
      <c r="F126" s="228" t="s">
        <v>154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131</v>
      </c>
      <c r="AU126" s="234" t="s">
        <v>84</v>
      </c>
      <c r="AV126" s="13" t="s">
        <v>82</v>
      </c>
      <c r="AW126" s="13" t="s">
        <v>37</v>
      </c>
      <c r="AX126" s="13" t="s">
        <v>75</v>
      </c>
      <c r="AY126" s="234" t="s">
        <v>120</v>
      </c>
    </row>
    <row r="127" s="14" customFormat="1">
      <c r="A127" s="14"/>
      <c r="B127" s="235"/>
      <c r="C127" s="236"/>
      <c r="D127" s="226" t="s">
        <v>131</v>
      </c>
      <c r="E127" s="237" t="s">
        <v>19</v>
      </c>
      <c r="F127" s="238" t="s">
        <v>84</v>
      </c>
      <c r="G127" s="236"/>
      <c r="H127" s="239">
        <v>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131</v>
      </c>
      <c r="AU127" s="245" t="s">
        <v>84</v>
      </c>
      <c r="AV127" s="14" t="s">
        <v>84</v>
      </c>
      <c r="AW127" s="14" t="s">
        <v>37</v>
      </c>
      <c r="AX127" s="14" t="s">
        <v>75</v>
      </c>
      <c r="AY127" s="245" t="s">
        <v>120</v>
      </c>
    </row>
    <row r="128" s="15" customFormat="1">
      <c r="A128" s="15"/>
      <c r="B128" s="246"/>
      <c r="C128" s="247"/>
      <c r="D128" s="226" t="s">
        <v>131</v>
      </c>
      <c r="E128" s="248" t="s">
        <v>19</v>
      </c>
      <c r="F128" s="249" t="s">
        <v>134</v>
      </c>
      <c r="G128" s="247"/>
      <c r="H128" s="250">
        <v>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131</v>
      </c>
      <c r="AU128" s="256" t="s">
        <v>84</v>
      </c>
      <c r="AV128" s="15" t="s">
        <v>127</v>
      </c>
      <c r="AW128" s="15" t="s">
        <v>37</v>
      </c>
      <c r="AX128" s="15" t="s">
        <v>82</v>
      </c>
      <c r="AY128" s="256" t="s">
        <v>120</v>
      </c>
    </row>
    <row r="129" s="12" customFormat="1" ht="25.92" customHeight="1">
      <c r="A129" s="12"/>
      <c r="B129" s="190"/>
      <c r="C129" s="191"/>
      <c r="D129" s="192" t="s">
        <v>74</v>
      </c>
      <c r="E129" s="193" t="s">
        <v>173</v>
      </c>
      <c r="F129" s="193" t="s">
        <v>174</v>
      </c>
      <c r="G129" s="191"/>
      <c r="H129" s="191"/>
      <c r="I129" s="194"/>
      <c r="J129" s="195">
        <f>BK129</f>
        <v>0</v>
      </c>
      <c r="K129" s="191"/>
      <c r="L129" s="196"/>
      <c r="M129" s="197"/>
      <c r="N129" s="198"/>
      <c r="O129" s="198"/>
      <c r="P129" s="199">
        <f>P130</f>
        <v>0</v>
      </c>
      <c r="Q129" s="198"/>
      <c r="R129" s="199">
        <f>R130</f>
        <v>0.66471400000000003</v>
      </c>
      <c r="S129" s="198"/>
      <c r="T129" s="20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84</v>
      </c>
      <c r="AT129" s="202" t="s">
        <v>74</v>
      </c>
      <c r="AU129" s="202" t="s">
        <v>75</v>
      </c>
      <c r="AY129" s="201" t="s">
        <v>120</v>
      </c>
      <c r="BK129" s="203">
        <f>BK130</f>
        <v>0</v>
      </c>
    </row>
    <row r="130" s="12" customFormat="1" ht="22.8" customHeight="1">
      <c r="A130" s="12"/>
      <c r="B130" s="190"/>
      <c r="C130" s="191"/>
      <c r="D130" s="192" t="s">
        <v>74</v>
      </c>
      <c r="E130" s="204" t="s">
        <v>175</v>
      </c>
      <c r="F130" s="204" t="s">
        <v>176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SUM(P131:P220)</f>
        <v>0</v>
      </c>
      <c r="Q130" s="198"/>
      <c r="R130" s="199">
        <f>SUM(R131:R220)</f>
        <v>0.66471400000000003</v>
      </c>
      <c r="S130" s="198"/>
      <c r="T130" s="200">
        <f>SUM(T131:T220)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84</v>
      </c>
      <c r="AT130" s="202" t="s">
        <v>74</v>
      </c>
      <c r="AU130" s="202" t="s">
        <v>82</v>
      </c>
      <c r="AY130" s="201" t="s">
        <v>120</v>
      </c>
      <c r="BK130" s="203">
        <f>SUM(BK131:BK220)</f>
        <v>0</v>
      </c>
    </row>
    <row r="131" s="2" customFormat="1" ht="16.5" customHeight="1">
      <c r="A131" s="40"/>
      <c r="B131" s="41"/>
      <c r="C131" s="257" t="s">
        <v>177</v>
      </c>
      <c r="D131" s="257" t="s">
        <v>178</v>
      </c>
      <c r="E131" s="258" t="s">
        <v>179</v>
      </c>
      <c r="F131" s="259" t="s">
        <v>180</v>
      </c>
      <c r="G131" s="260" t="s">
        <v>165</v>
      </c>
      <c r="H131" s="261">
        <v>1</v>
      </c>
      <c r="I131" s="262"/>
      <c r="J131" s="263">
        <f>ROUND(I131*H131,2)</f>
        <v>0</v>
      </c>
      <c r="K131" s="259" t="s">
        <v>181</v>
      </c>
      <c r="L131" s="264"/>
      <c r="M131" s="265" t="s">
        <v>19</v>
      </c>
      <c r="N131" s="266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177</v>
      </c>
      <c r="AT131" s="217" t="s">
        <v>178</v>
      </c>
      <c r="AU131" s="217" t="s">
        <v>84</v>
      </c>
      <c r="AY131" s="19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82</v>
      </c>
      <c r="BK131" s="218">
        <f>ROUND(I131*H131,2)</f>
        <v>0</v>
      </c>
      <c r="BL131" s="19" t="s">
        <v>127</v>
      </c>
      <c r="BM131" s="217" t="s">
        <v>182</v>
      </c>
    </row>
    <row r="132" s="13" customFormat="1">
      <c r="A132" s="13"/>
      <c r="B132" s="224"/>
      <c r="C132" s="225"/>
      <c r="D132" s="226" t="s">
        <v>131</v>
      </c>
      <c r="E132" s="227" t="s">
        <v>19</v>
      </c>
      <c r="F132" s="228" t="s">
        <v>154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131</v>
      </c>
      <c r="AU132" s="234" t="s">
        <v>84</v>
      </c>
      <c r="AV132" s="13" t="s">
        <v>82</v>
      </c>
      <c r="AW132" s="13" t="s">
        <v>37</v>
      </c>
      <c r="AX132" s="13" t="s">
        <v>75</v>
      </c>
      <c r="AY132" s="234" t="s">
        <v>120</v>
      </c>
    </row>
    <row r="133" s="14" customFormat="1">
      <c r="A133" s="14"/>
      <c r="B133" s="235"/>
      <c r="C133" s="236"/>
      <c r="D133" s="226" t="s">
        <v>131</v>
      </c>
      <c r="E133" s="237" t="s">
        <v>19</v>
      </c>
      <c r="F133" s="238" t="s">
        <v>82</v>
      </c>
      <c r="G133" s="236"/>
      <c r="H133" s="239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131</v>
      </c>
      <c r="AU133" s="245" t="s">
        <v>84</v>
      </c>
      <c r="AV133" s="14" t="s">
        <v>84</v>
      </c>
      <c r="AW133" s="14" t="s">
        <v>37</v>
      </c>
      <c r="AX133" s="14" t="s">
        <v>75</v>
      </c>
      <c r="AY133" s="245" t="s">
        <v>120</v>
      </c>
    </row>
    <row r="134" s="15" customFormat="1">
      <c r="A134" s="15"/>
      <c r="B134" s="246"/>
      <c r="C134" s="247"/>
      <c r="D134" s="226" t="s">
        <v>131</v>
      </c>
      <c r="E134" s="248" t="s">
        <v>19</v>
      </c>
      <c r="F134" s="249" t="s">
        <v>134</v>
      </c>
      <c r="G134" s="247"/>
      <c r="H134" s="250">
        <v>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131</v>
      </c>
      <c r="AU134" s="256" t="s">
        <v>84</v>
      </c>
      <c r="AV134" s="15" t="s">
        <v>127</v>
      </c>
      <c r="AW134" s="15" t="s">
        <v>37</v>
      </c>
      <c r="AX134" s="15" t="s">
        <v>82</v>
      </c>
      <c r="AY134" s="256" t="s">
        <v>120</v>
      </c>
    </row>
    <row r="135" s="2" customFormat="1" ht="24.15" customHeight="1">
      <c r="A135" s="40"/>
      <c r="B135" s="41"/>
      <c r="C135" s="206" t="s">
        <v>160</v>
      </c>
      <c r="D135" s="206" t="s">
        <v>122</v>
      </c>
      <c r="E135" s="207" t="s">
        <v>183</v>
      </c>
      <c r="F135" s="208" t="s">
        <v>184</v>
      </c>
      <c r="G135" s="209" t="s">
        <v>143</v>
      </c>
      <c r="H135" s="210">
        <v>899</v>
      </c>
      <c r="I135" s="211"/>
      <c r="J135" s="212">
        <f>ROUND(I135*H135,2)</f>
        <v>0</v>
      </c>
      <c r="K135" s="208" t="s">
        <v>126</v>
      </c>
      <c r="L135" s="46"/>
      <c r="M135" s="213" t="s">
        <v>19</v>
      </c>
      <c r="N135" s="214" t="s">
        <v>46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185</v>
      </c>
      <c r="AT135" s="217" t="s">
        <v>122</v>
      </c>
      <c r="AU135" s="217" t="s">
        <v>84</v>
      </c>
      <c r="AY135" s="19" t="s">
        <v>120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82</v>
      </c>
      <c r="BK135" s="218">
        <f>ROUND(I135*H135,2)</f>
        <v>0</v>
      </c>
      <c r="BL135" s="19" t="s">
        <v>185</v>
      </c>
      <c r="BM135" s="217" t="s">
        <v>186</v>
      </c>
    </row>
    <row r="136" s="2" customFormat="1">
      <c r="A136" s="40"/>
      <c r="B136" s="41"/>
      <c r="C136" s="42"/>
      <c r="D136" s="219" t="s">
        <v>129</v>
      </c>
      <c r="E136" s="42"/>
      <c r="F136" s="220" t="s">
        <v>187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129</v>
      </c>
      <c r="AU136" s="19" t="s">
        <v>84</v>
      </c>
    </row>
    <row r="137" s="13" customFormat="1">
      <c r="A137" s="13"/>
      <c r="B137" s="224"/>
      <c r="C137" s="225"/>
      <c r="D137" s="226" t="s">
        <v>131</v>
      </c>
      <c r="E137" s="227" t="s">
        <v>19</v>
      </c>
      <c r="F137" s="228" t="s">
        <v>188</v>
      </c>
      <c r="G137" s="225"/>
      <c r="H137" s="227" t="s">
        <v>19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131</v>
      </c>
      <c r="AU137" s="234" t="s">
        <v>84</v>
      </c>
      <c r="AV137" s="13" t="s">
        <v>82</v>
      </c>
      <c r="AW137" s="13" t="s">
        <v>37</v>
      </c>
      <c r="AX137" s="13" t="s">
        <v>75</v>
      </c>
      <c r="AY137" s="234" t="s">
        <v>120</v>
      </c>
    </row>
    <row r="138" s="14" customFormat="1">
      <c r="A138" s="14"/>
      <c r="B138" s="235"/>
      <c r="C138" s="236"/>
      <c r="D138" s="226" t="s">
        <v>131</v>
      </c>
      <c r="E138" s="237" t="s">
        <v>19</v>
      </c>
      <c r="F138" s="238" t="s">
        <v>189</v>
      </c>
      <c r="G138" s="236"/>
      <c r="H138" s="239">
        <v>899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131</v>
      </c>
      <c r="AU138" s="245" t="s">
        <v>84</v>
      </c>
      <c r="AV138" s="14" t="s">
        <v>84</v>
      </c>
      <c r="AW138" s="14" t="s">
        <v>37</v>
      </c>
      <c r="AX138" s="14" t="s">
        <v>75</v>
      </c>
      <c r="AY138" s="245" t="s">
        <v>120</v>
      </c>
    </row>
    <row r="139" s="15" customFormat="1">
      <c r="A139" s="15"/>
      <c r="B139" s="246"/>
      <c r="C139" s="247"/>
      <c r="D139" s="226" t="s">
        <v>131</v>
      </c>
      <c r="E139" s="248" t="s">
        <v>19</v>
      </c>
      <c r="F139" s="249" t="s">
        <v>134</v>
      </c>
      <c r="G139" s="247"/>
      <c r="H139" s="250">
        <v>899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131</v>
      </c>
      <c r="AU139" s="256" t="s">
        <v>84</v>
      </c>
      <c r="AV139" s="15" t="s">
        <v>127</v>
      </c>
      <c r="AW139" s="15" t="s">
        <v>37</v>
      </c>
      <c r="AX139" s="15" t="s">
        <v>82</v>
      </c>
      <c r="AY139" s="256" t="s">
        <v>120</v>
      </c>
    </row>
    <row r="140" s="2" customFormat="1" ht="16.5" customHeight="1">
      <c r="A140" s="40"/>
      <c r="B140" s="41"/>
      <c r="C140" s="257" t="s">
        <v>190</v>
      </c>
      <c r="D140" s="257" t="s">
        <v>178</v>
      </c>
      <c r="E140" s="258" t="s">
        <v>191</v>
      </c>
      <c r="F140" s="259" t="s">
        <v>192</v>
      </c>
      <c r="G140" s="260" t="s">
        <v>143</v>
      </c>
      <c r="H140" s="261">
        <v>899</v>
      </c>
      <c r="I140" s="262"/>
      <c r="J140" s="263">
        <f>ROUND(I140*H140,2)</f>
        <v>0</v>
      </c>
      <c r="K140" s="259" t="s">
        <v>181</v>
      </c>
      <c r="L140" s="264"/>
      <c r="M140" s="265" t="s">
        <v>19</v>
      </c>
      <c r="N140" s="266" t="s">
        <v>46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177</v>
      </c>
      <c r="AT140" s="217" t="s">
        <v>178</v>
      </c>
      <c r="AU140" s="217" t="s">
        <v>84</v>
      </c>
      <c r="AY140" s="19" t="s">
        <v>120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82</v>
      </c>
      <c r="BK140" s="218">
        <f>ROUND(I140*H140,2)</f>
        <v>0</v>
      </c>
      <c r="BL140" s="19" t="s">
        <v>127</v>
      </c>
      <c r="BM140" s="217" t="s">
        <v>193</v>
      </c>
    </row>
    <row r="141" s="13" customFormat="1">
      <c r="A141" s="13"/>
      <c r="B141" s="224"/>
      <c r="C141" s="225"/>
      <c r="D141" s="226" t="s">
        <v>131</v>
      </c>
      <c r="E141" s="227" t="s">
        <v>19</v>
      </c>
      <c r="F141" s="228" t="s">
        <v>188</v>
      </c>
      <c r="G141" s="225"/>
      <c r="H141" s="227" t="s">
        <v>19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131</v>
      </c>
      <c r="AU141" s="234" t="s">
        <v>84</v>
      </c>
      <c r="AV141" s="13" t="s">
        <v>82</v>
      </c>
      <c r="AW141" s="13" t="s">
        <v>37</v>
      </c>
      <c r="AX141" s="13" t="s">
        <v>75</v>
      </c>
      <c r="AY141" s="234" t="s">
        <v>120</v>
      </c>
    </row>
    <row r="142" s="14" customFormat="1">
      <c r="A142" s="14"/>
      <c r="B142" s="235"/>
      <c r="C142" s="236"/>
      <c r="D142" s="226" t="s">
        <v>131</v>
      </c>
      <c r="E142" s="237" t="s">
        <v>19</v>
      </c>
      <c r="F142" s="238" t="s">
        <v>189</v>
      </c>
      <c r="G142" s="236"/>
      <c r="H142" s="239">
        <v>899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131</v>
      </c>
      <c r="AU142" s="245" t="s">
        <v>84</v>
      </c>
      <c r="AV142" s="14" t="s">
        <v>84</v>
      </c>
      <c r="AW142" s="14" t="s">
        <v>37</v>
      </c>
      <c r="AX142" s="14" t="s">
        <v>75</v>
      </c>
      <c r="AY142" s="245" t="s">
        <v>120</v>
      </c>
    </row>
    <row r="143" s="15" customFormat="1">
      <c r="A143" s="15"/>
      <c r="B143" s="246"/>
      <c r="C143" s="247"/>
      <c r="D143" s="226" t="s">
        <v>131</v>
      </c>
      <c r="E143" s="248" t="s">
        <v>19</v>
      </c>
      <c r="F143" s="249" t="s">
        <v>134</v>
      </c>
      <c r="G143" s="247"/>
      <c r="H143" s="250">
        <v>899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131</v>
      </c>
      <c r="AU143" s="256" t="s">
        <v>84</v>
      </c>
      <c r="AV143" s="15" t="s">
        <v>127</v>
      </c>
      <c r="AW143" s="15" t="s">
        <v>37</v>
      </c>
      <c r="AX143" s="15" t="s">
        <v>82</v>
      </c>
      <c r="AY143" s="256" t="s">
        <v>120</v>
      </c>
    </row>
    <row r="144" s="2" customFormat="1" ht="24.15" customHeight="1">
      <c r="A144" s="40"/>
      <c r="B144" s="41"/>
      <c r="C144" s="206" t="s">
        <v>194</v>
      </c>
      <c r="D144" s="206" t="s">
        <v>122</v>
      </c>
      <c r="E144" s="207" t="s">
        <v>195</v>
      </c>
      <c r="F144" s="208" t="s">
        <v>196</v>
      </c>
      <c r="G144" s="209" t="s">
        <v>143</v>
      </c>
      <c r="H144" s="210">
        <v>1080</v>
      </c>
      <c r="I144" s="211"/>
      <c r="J144" s="212">
        <f>ROUND(I144*H144,2)</f>
        <v>0</v>
      </c>
      <c r="K144" s="208" t="s">
        <v>126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185</v>
      </c>
      <c r="AT144" s="217" t="s">
        <v>122</v>
      </c>
      <c r="AU144" s="217" t="s">
        <v>84</v>
      </c>
      <c r="AY144" s="19" t="s">
        <v>120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82</v>
      </c>
      <c r="BK144" s="218">
        <f>ROUND(I144*H144,2)</f>
        <v>0</v>
      </c>
      <c r="BL144" s="19" t="s">
        <v>185</v>
      </c>
      <c r="BM144" s="217" t="s">
        <v>197</v>
      </c>
    </row>
    <row r="145" s="2" customFormat="1">
      <c r="A145" s="40"/>
      <c r="B145" s="41"/>
      <c r="C145" s="42"/>
      <c r="D145" s="219" t="s">
        <v>129</v>
      </c>
      <c r="E145" s="42"/>
      <c r="F145" s="220" t="s">
        <v>198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129</v>
      </c>
      <c r="AU145" s="19" t="s">
        <v>84</v>
      </c>
    </row>
    <row r="146" s="13" customFormat="1">
      <c r="A146" s="13"/>
      <c r="B146" s="224"/>
      <c r="C146" s="225"/>
      <c r="D146" s="226" t="s">
        <v>131</v>
      </c>
      <c r="E146" s="227" t="s">
        <v>19</v>
      </c>
      <c r="F146" s="228" t="s">
        <v>199</v>
      </c>
      <c r="G146" s="225"/>
      <c r="H146" s="227" t="s">
        <v>19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131</v>
      </c>
      <c r="AU146" s="234" t="s">
        <v>84</v>
      </c>
      <c r="AV146" s="13" t="s">
        <v>82</v>
      </c>
      <c r="AW146" s="13" t="s">
        <v>37</v>
      </c>
      <c r="AX146" s="13" t="s">
        <v>75</v>
      </c>
      <c r="AY146" s="234" t="s">
        <v>120</v>
      </c>
    </row>
    <row r="147" s="13" customFormat="1">
      <c r="A147" s="13"/>
      <c r="B147" s="224"/>
      <c r="C147" s="225"/>
      <c r="D147" s="226" t="s">
        <v>131</v>
      </c>
      <c r="E147" s="227" t="s">
        <v>19</v>
      </c>
      <c r="F147" s="228" t="s">
        <v>200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131</v>
      </c>
      <c r="AU147" s="234" t="s">
        <v>84</v>
      </c>
      <c r="AV147" s="13" t="s">
        <v>82</v>
      </c>
      <c r="AW147" s="13" t="s">
        <v>37</v>
      </c>
      <c r="AX147" s="13" t="s">
        <v>75</v>
      </c>
      <c r="AY147" s="234" t="s">
        <v>120</v>
      </c>
    </row>
    <row r="148" s="14" customFormat="1">
      <c r="A148" s="14"/>
      <c r="B148" s="235"/>
      <c r="C148" s="236"/>
      <c r="D148" s="226" t="s">
        <v>131</v>
      </c>
      <c r="E148" s="237" t="s">
        <v>19</v>
      </c>
      <c r="F148" s="238" t="s">
        <v>201</v>
      </c>
      <c r="G148" s="236"/>
      <c r="H148" s="239">
        <v>530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131</v>
      </c>
      <c r="AU148" s="245" t="s">
        <v>84</v>
      </c>
      <c r="AV148" s="14" t="s">
        <v>84</v>
      </c>
      <c r="AW148" s="14" t="s">
        <v>37</v>
      </c>
      <c r="AX148" s="14" t="s">
        <v>75</v>
      </c>
      <c r="AY148" s="245" t="s">
        <v>120</v>
      </c>
    </row>
    <row r="149" s="13" customFormat="1">
      <c r="A149" s="13"/>
      <c r="B149" s="224"/>
      <c r="C149" s="225"/>
      <c r="D149" s="226" t="s">
        <v>131</v>
      </c>
      <c r="E149" s="227" t="s">
        <v>19</v>
      </c>
      <c r="F149" s="228" t="s">
        <v>202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131</v>
      </c>
      <c r="AU149" s="234" t="s">
        <v>84</v>
      </c>
      <c r="AV149" s="13" t="s">
        <v>82</v>
      </c>
      <c r="AW149" s="13" t="s">
        <v>37</v>
      </c>
      <c r="AX149" s="13" t="s">
        <v>75</v>
      </c>
      <c r="AY149" s="234" t="s">
        <v>120</v>
      </c>
    </row>
    <row r="150" s="14" customFormat="1">
      <c r="A150" s="14"/>
      <c r="B150" s="235"/>
      <c r="C150" s="236"/>
      <c r="D150" s="226" t="s">
        <v>131</v>
      </c>
      <c r="E150" s="237" t="s">
        <v>19</v>
      </c>
      <c r="F150" s="238" t="s">
        <v>203</v>
      </c>
      <c r="G150" s="236"/>
      <c r="H150" s="239">
        <v>550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131</v>
      </c>
      <c r="AU150" s="245" t="s">
        <v>84</v>
      </c>
      <c r="AV150" s="14" t="s">
        <v>84</v>
      </c>
      <c r="AW150" s="14" t="s">
        <v>37</v>
      </c>
      <c r="AX150" s="14" t="s">
        <v>75</v>
      </c>
      <c r="AY150" s="245" t="s">
        <v>120</v>
      </c>
    </row>
    <row r="151" s="15" customFormat="1">
      <c r="A151" s="15"/>
      <c r="B151" s="246"/>
      <c r="C151" s="247"/>
      <c r="D151" s="226" t="s">
        <v>131</v>
      </c>
      <c r="E151" s="248" t="s">
        <v>19</v>
      </c>
      <c r="F151" s="249" t="s">
        <v>134</v>
      </c>
      <c r="G151" s="247"/>
      <c r="H151" s="250">
        <v>1080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131</v>
      </c>
      <c r="AU151" s="256" t="s">
        <v>84</v>
      </c>
      <c r="AV151" s="15" t="s">
        <v>127</v>
      </c>
      <c r="AW151" s="15" t="s">
        <v>37</v>
      </c>
      <c r="AX151" s="15" t="s">
        <v>82</v>
      </c>
      <c r="AY151" s="256" t="s">
        <v>120</v>
      </c>
    </row>
    <row r="152" s="2" customFormat="1" ht="16.5" customHeight="1">
      <c r="A152" s="40"/>
      <c r="B152" s="41"/>
      <c r="C152" s="257" t="s">
        <v>8</v>
      </c>
      <c r="D152" s="257" t="s">
        <v>178</v>
      </c>
      <c r="E152" s="258" t="s">
        <v>204</v>
      </c>
      <c r="F152" s="259" t="s">
        <v>205</v>
      </c>
      <c r="G152" s="260" t="s">
        <v>143</v>
      </c>
      <c r="H152" s="261">
        <v>530</v>
      </c>
      <c r="I152" s="262"/>
      <c r="J152" s="263">
        <f>ROUND(I152*H152,2)</f>
        <v>0</v>
      </c>
      <c r="K152" s="259" t="s">
        <v>126</v>
      </c>
      <c r="L152" s="264"/>
      <c r="M152" s="265" t="s">
        <v>19</v>
      </c>
      <c r="N152" s="266" t="s">
        <v>46</v>
      </c>
      <c r="O152" s="86"/>
      <c r="P152" s="215">
        <f>O152*H152</f>
        <v>0</v>
      </c>
      <c r="Q152" s="215">
        <v>0.00029999999999999997</v>
      </c>
      <c r="R152" s="215">
        <f>Q152*H152</f>
        <v>0.15899999999999998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177</v>
      </c>
      <c r="AT152" s="217" t="s">
        <v>178</v>
      </c>
      <c r="AU152" s="217" t="s">
        <v>84</v>
      </c>
      <c r="AY152" s="19" t="s">
        <v>120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82</v>
      </c>
      <c r="BK152" s="218">
        <f>ROUND(I152*H152,2)</f>
        <v>0</v>
      </c>
      <c r="BL152" s="19" t="s">
        <v>127</v>
      </c>
      <c r="BM152" s="217" t="s">
        <v>206</v>
      </c>
    </row>
    <row r="153" s="13" customFormat="1">
      <c r="A153" s="13"/>
      <c r="B153" s="224"/>
      <c r="C153" s="225"/>
      <c r="D153" s="226" t="s">
        <v>131</v>
      </c>
      <c r="E153" s="227" t="s">
        <v>19</v>
      </c>
      <c r="F153" s="228" t="s">
        <v>199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131</v>
      </c>
      <c r="AU153" s="234" t="s">
        <v>84</v>
      </c>
      <c r="AV153" s="13" t="s">
        <v>82</v>
      </c>
      <c r="AW153" s="13" t="s">
        <v>37</v>
      </c>
      <c r="AX153" s="13" t="s">
        <v>75</v>
      </c>
      <c r="AY153" s="234" t="s">
        <v>120</v>
      </c>
    </row>
    <row r="154" s="13" customFormat="1">
      <c r="A154" s="13"/>
      <c r="B154" s="224"/>
      <c r="C154" s="225"/>
      <c r="D154" s="226" t="s">
        <v>131</v>
      </c>
      <c r="E154" s="227" t="s">
        <v>19</v>
      </c>
      <c r="F154" s="228" t="s">
        <v>207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131</v>
      </c>
      <c r="AU154" s="234" t="s">
        <v>84</v>
      </c>
      <c r="AV154" s="13" t="s">
        <v>82</v>
      </c>
      <c r="AW154" s="13" t="s">
        <v>37</v>
      </c>
      <c r="AX154" s="13" t="s">
        <v>75</v>
      </c>
      <c r="AY154" s="234" t="s">
        <v>120</v>
      </c>
    </row>
    <row r="155" s="14" customFormat="1">
      <c r="A155" s="14"/>
      <c r="B155" s="235"/>
      <c r="C155" s="236"/>
      <c r="D155" s="226" t="s">
        <v>131</v>
      </c>
      <c r="E155" s="237" t="s">
        <v>19</v>
      </c>
      <c r="F155" s="238" t="s">
        <v>201</v>
      </c>
      <c r="G155" s="236"/>
      <c r="H155" s="239">
        <v>530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131</v>
      </c>
      <c r="AU155" s="245" t="s">
        <v>84</v>
      </c>
      <c r="AV155" s="14" t="s">
        <v>84</v>
      </c>
      <c r="AW155" s="14" t="s">
        <v>37</v>
      </c>
      <c r="AX155" s="14" t="s">
        <v>75</v>
      </c>
      <c r="AY155" s="245" t="s">
        <v>120</v>
      </c>
    </row>
    <row r="156" s="15" customFormat="1">
      <c r="A156" s="15"/>
      <c r="B156" s="246"/>
      <c r="C156" s="247"/>
      <c r="D156" s="226" t="s">
        <v>131</v>
      </c>
      <c r="E156" s="248" t="s">
        <v>19</v>
      </c>
      <c r="F156" s="249" t="s">
        <v>134</v>
      </c>
      <c r="G156" s="247"/>
      <c r="H156" s="250">
        <v>530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131</v>
      </c>
      <c r="AU156" s="256" t="s">
        <v>84</v>
      </c>
      <c r="AV156" s="15" t="s">
        <v>127</v>
      </c>
      <c r="AW156" s="15" t="s">
        <v>37</v>
      </c>
      <c r="AX156" s="15" t="s">
        <v>82</v>
      </c>
      <c r="AY156" s="256" t="s">
        <v>120</v>
      </c>
    </row>
    <row r="157" s="2" customFormat="1" ht="16.5" customHeight="1">
      <c r="A157" s="40"/>
      <c r="B157" s="41"/>
      <c r="C157" s="257" t="s">
        <v>208</v>
      </c>
      <c r="D157" s="257" t="s">
        <v>178</v>
      </c>
      <c r="E157" s="258" t="s">
        <v>209</v>
      </c>
      <c r="F157" s="259" t="s">
        <v>202</v>
      </c>
      <c r="G157" s="260" t="s">
        <v>143</v>
      </c>
      <c r="H157" s="261">
        <v>550</v>
      </c>
      <c r="I157" s="262"/>
      <c r="J157" s="263">
        <f>ROUND(I157*H157,2)</f>
        <v>0</v>
      </c>
      <c r="K157" s="259" t="s">
        <v>181</v>
      </c>
      <c r="L157" s="264"/>
      <c r="M157" s="265" t="s">
        <v>19</v>
      </c>
      <c r="N157" s="266" t="s">
        <v>46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177</v>
      </c>
      <c r="AT157" s="217" t="s">
        <v>178</v>
      </c>
      <c r="AU157" s="217" t="s">
        <v>84</v>
      </c>
      <c r="AY157" s="19" t="s">
        <v>120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82</v>
      </c>
      <c r="BK157" s="218">
        <f>ROUND(I157*H157,2)</f>
        <v>0</v>
      </c>
      <c r="BL157" s="19" t="s">
        <v>127</v>
      </c>
      <c r="BM157" s="217" t="s">
        <v>210</v>
      </c>
    </row>
    <row r="158" s="13" customFormat="1">
      <c r="A158" s="13"/>
      <c r="B158" s="224"/>
      <c r="C158" s="225"/>
      <c r="D158" s="226" t="s">
        <v>131</v>
      </c>
      <c r="E158" s="227" t="s">
        <v>19</v>
      </c>
      <c r="F158" s="228" t="s">
        <v>199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131</v>
      </c>
      <c r="AU158" s="234" t="s">
        <v>84</v>
      </c>
      <c r="AV158" s="13" t="s">
        <v>82</v>
      </c>
      <c r="AW158" s="13" t="s">
        <v>37</v>
      </c>
      <c r="AX158" s="13" t="s">
        <v>75</v>
      </c>
      <c r="AY158" s="234" t="s">
        <v>120</v>
      </c>
    </row>
    <row r="159" s="14" customFormat="1">
      <c r="A159" s="14"/>
      <c r="B159" s="235"/>
      <c r="C159" s="236"/>
      <c r="D159" s="226" t="s">
        <v>131</v>
      </c>
      <c r="E159" s="237" t="s">
        <v>19</v>
      </c>
      <c r="F159" s="238" t="s">
        <v>203</v>
      </c>
      <c r="G159" s="236"/>
      <c r="H159" s="239">
        <v>550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131</v>
      </c>
      <c r="AU159" s="245" t="s">
        <v>84</v>
      </c>
      <c r="AV159" s="14" t="s">
        <v>84</v>
      </c>
      <c r="AW159" s="14" t="s">
        <v>37</v>
      </c>
      <c r="AX159" s="14" t="s">
        <v>75</v>
      </c>
      <c r="AY159" s="245" t="s">
        <v>120</v>
      </c>
    </row>
    <row r="160" s="15" customFormat="1">
      <c r="A160" s="15"/>
      <c r="B160" s="246"/>
      <c r="C160" s="247"/>
      <c r="D160" s="226" t="s">
        <v>131</v>
      </c>
      <c r="E160" s="248" t="s">
        <v>19</v>
      </c>
      <c r="F160" s="249" t="s">
        <v>134</v>
      </c>
      <c r="G160" s="247"/>
      <c r="H160" s="250">
        <v>550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6" t="s">
        <v>131</v>
      </c>
      <c r="AU160" s="256" t="s">
        <v>84</v>
      </c>
      <c r="AV160" s="15" t="s">
        <v>127</v>
      </c>
      <c r="AW160" s="15" t="s">
        <v>37</v>
      </c>
      <c r="AX160" s="15" t="s">
        <v>82</v>
      </c>
      <c r="AY160" s="256" t="s">
        <v>120</v>
      </c>
    </row>
    <row r="161" s="2" customFormat="1" ht="24.15" customHeight="1">
      <c r="A161" s="40"/>
      <c r="B161" s="41"/>
      <c r="C161" s="206" t="s">
        <v>211</v>
      </c>
      <c r="D161" s="206" t="s">
        <v>122</v>
      </c>
      <c r="E161" s="207" t="s">
        <v>212</v>
      </c>
      <c r="F161" s="208" t="s">
        <v>213</v>
      </c>
      <c r="G161" s="209" t="s">
        <v>143</v>
      </c>
      <c r="H161" s="210">
        <v>468</v>
      </c>
      <c r="I161" s="211"/>
      <c r="J161" s="212">
        <f>ROUND(I161*H161,2)</f>
        <v>0</v>
      </c>
      <c r="K161" s="208" t="s">
        <v>126</v>
      </c>
      <c r="L161" s="46"/>
      <c r="M161" s="213" t="s">
        <v>19</v>
      </c>
      <c r="N161" s="214" t="s">
        <v>46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185</v>
      </c>
      <c r="AT161" s="217" t="s">
        <v>122</v>
      </c>
      <c r="AU161" s="217" t="s">
        <v>84</v>
      </c>
      <c r="AY161" s="19" t="s">
        <v>120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82</v>
      </c>
      <c r="BK161" s="218">
        <f>ROUND(I161*H161,2)</f>
        <v>0</v>
      </c>
      <c r="BL161" s="19" t="s">
        <v>185</v>
      </c>
      <c r="BM161" s="217" t="s">
        <v>214</v>
      </c>
    </row>
    <row r="162" s="2" customFormat="1">
      <c r="A162" s="40"/>
      <c r="B162" s="41"/>
      <c r="C162" s="42"/>
      <c r="D162" s="219" t="s">
        <v>129</v>
      </c>
      <c r="E162" s="42"/>
      <c r="F162" s="220" t="s">
        <v>215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129</v>
      </c>
      <c r="AU162" s="19" t="s">
        <v>84</v>
      </c>
    </row>
    <row r="163" s="13" customFormat="1">
      <c r="A163" s="13"/>
      <c r="B163" s="224"/>
      <c r="C163" s="225"/>
      <c r="D163" s="226" t="s">
        <v>131</v>
      </c>
      <c r="E163" s="227" t="s">
        <v>19</v>
      </c>
      <c r="F163" s="228" t="s">
        <v>199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131</v>
      </c>
      <c r="AU163" s="234" t="s">
        <v>84</v>
      </c>
      <c r="AV163" s="13" t="s">
        <v>82</v>
      </c>
      <c r="AW163" s="13" t="s">
        <v>37</v>
      </c>
      <c r="AX163" s="13" t="s">
        <v>75</v>
      </c>
      <c r="AY163" s="234" t="s">
        <v>120</v>
      </c>
    </row>
    <row r="164" s="14" customFormat="1">
      <c r="A164" s="14"/>
      <c r="B164" s="235"/>
      <c r="C164" s="236"/>
      <c r="D164" s="226" t="s">
        <v>131</v>
      </c>
      <c r="E164" s="237" t="s">
        <v>19</v>
      </c>
      <c r="F164" s="238" t="s">
        <v>216</v>
      </c>
      <c r="G164" s="236"/>
      <c r="H164" s="239">
        <v>468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131</v>
      </c>
      <c r="AU164" s="245" t="s">
        <v>84</v>
      </c>
      <c r="AV164" s="14" t="s">
        <v>84</v>
      </c>
      <c r="AW164" s="14" t="s">
        <v>37</v>
      </c>
      <c r="AX164" s="14" t="s">
        <v>75</v>
      </c>
      <c r="AY164" s="245" t="s">
        <v>120</v>
      </c>
    </row>
    <row r="165" s="15" customFormat="1">
      <c r="A165" s="15"/>
      <c r="B165" s="246"/>
      <c r="C165" s="247"/>
      <c r="D165" s="226" t="s">
        <v>131</v>
      </c>
      <c r="E165" s="248" t="s">
        <v>19</v>
      </c>
      <c r="F165" s="249" t="s">
        <v>134</v>
      </c>
      <c r="G165" s="247"/>
      <c r="H165" s="250">
        <v>468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131</v>
      </c>
      <c r="AU165" s="256" t="s">
        <v>84</v>
      </c>
      <c r="AV165" s="15" t="s">
        <v>127</v>
      </c>
      <c r="AW165" s="15" t="s">
        <v>37</v>
      </c>
      <c r="AX165" s="15" t="s">
        <v>82</v>
      </c>
      <c r="AY165" s="256" t="s">
        <v>120</v>
      </c>
    </row>
    <row r="166" s="2" customFormat="1" ht="16.5" customHeight="1">
      <c r="A166" s="40"/>
      <c r="B166" s="41"/>
      <c r="C166" s="257" t="s">
        <v>217</v>
      </c>
      <c r="D166" s="257" t="s">
        <v>178</v>
      </c>
      <c r="E166" s="258" t="s">
        <v>218</v>
      </c>
      <c r="F166" s="259" t="s">
        <v>219</v>
      </c>
      <c r="G166" s="260" t="s">
        <v>220</v>
      </c>
      <c r="H166" s="261">
        <v>445.714</v>
      </c>
      <c r="I166" s="262"/>
      <c r="J166" s="263">
        <f>ROUND(I166*H166,2)</f>
        <v>0</v>
      </c>
      <c r="K166" s="259" t="s">
        <v>126</v>
      </c>
      <c r="L166" s="264"/>
      <c r="M166" s="265" t="s">
        <v>19</v>
      </c>
      <c r="N166" s="266" t="s">
        <v>46</v>
      </c>
      <c r="O166" s="86"/>
      <c r="P166" s="215">
        <f>O166*H166</f>
        <v>0</v>
      </c>
      <c r="Q166" s="215">
        <v>0.001</v>
      </c>
      <c r="R166" s="215">
        <f>Q166*H166</f>
        <v>0.445714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177</v>
      </c>
      <c r="AT166" s="217" t="s">
        <v>178</v>
      </c>
      <c r="AU166" s="217" t="s">
        <v>84</v>
      </c>
      <c r="AY166" s="19" t="s">
        <v>120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82</v>
      </c>
      <c r="BK166" s="218">
        <f>ROUND(I166*H166,2)</f>
        <v>0</v>
      </c>
      <c r="BL166" s="19" t="s">
        <v>127</v>
      </c>
      <c r="BM166" s="217" t="s">
        <v>221</v>
      </c>
    </row>
    <row r="167" s="13" customFormat="1">
      <c r="A167" s="13"/>
      <c r="B167" s="224"/>
      <c r="C167" s="225"/>
      <c r="D167" s="226" t="s">
        <v>131</v>
      </c>
      <c r="E167" s="227" t="s">
        <v>19</v>
      </c>
      <c r="F167" s="228" t="s">
        <v>199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131</v>
      </c>
      <c r="AU167" s="234" t="s">
        <v>84</v>
      </c>
      <c r="AV167" s="13" t="s">
        <v>82</v>
      </c>
      <c r="AW167" s="13" t="s">
        <v>37</v>
      </c>
      <c r="AX167" s="13" t="s">
        <v>75</v>
      </c>
      <c r="AY167" s="234" t="s">
        <v>120</v>
      </c>
    </row>
    <row r="168" s="14" customFormat="1">
      <c r="A168" s="14"/>
      <c r="B168" s="235"/>
      <c r="C168" s="236"/>
      <c r="D168" s="226" t="s">
        <v>131</v>
      </c>
      <c r="E168" s="237" t="s">
        <v>19</v>
      </c>
      <c r="F168" s="238" t="s">
        <v>222</v>
      </c>
      <c r="G168" s="236"/>
      <c r="H168" s="239">
        <v>445.714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131</v>
      </c>
      <c r="AU168" s="245" t="s">
        <v>84</v>
      </c>
      <c r="AV168" s="14" t="s">
        <v>84</v>
      </c>
      <c r="AW168" s="14" t="s">
        <v>37</v>
      </c>
      <c r="AX168" s="14" t="s">
        <v>75</v>
      </c>
      <c r="AY168" s="245" t="s">
        <v>120</v>
      </c>
    </row>
    <row r="169" s="15" customFormat="1">
      <c r="A169" s="15"/>
      <c r="B169" s="246"/>
      <c r="C169" s="247"/>
      <c r="D169" s="226" t="s">
        <v>131</v>
      </c>
      <c r="E169" s="248" t="s">
        <v>19</v>
      </c>
      <c r="F169" s="249" t="s">
        <v>134</v>
      </c>
      <c r="G169" s="247"/>
      <c r="H169" s="250">
        <v>445.714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131</v>
      </c>
      <c r="AU169" s="256" t="s">
        <v>84</v>
      </c>
      <c r="AV169" s="15" t="s">
        <v>127</v>
      </c>
      <c r="AW169" s="15" t="s">
        <v>37</v>
      </c>
      <c r="AX169" s="15" t="s">
        <v>82</v>
      </c>
      <c r="AY169" s="256" t="s">
        <v>120</v>
      </c>
    </row>
    <row r="170" s="2" customFormat="1" ht="16.5" customHeight="1">
      <c r="A170" s="40"/>
      <c r="B170" s="41"/>
      <c r="C170" s="257" t="s">
        <v>185</v>
      </c>
      <c r="D170" s="257" t="s">
        <v>178</v>
      </c>
      <c r="E170" s="258" t="s">
        <v>223</v>
      </c>
      <c r="F170" s="259" t="s">
        <v>224</v>
      </c>
      <c r="G170" s="260" t="s">
        <v>165</v>
      </c>
      <c r="H170" s="261">
        <v>12</v>
      </c>
      <c r="I170" s="262"/>
      <c r="J170" s="263">
        <f>ROUND(I170*H170,2)</f>
        <v>0</v>
      </c>
      <c r="K170" s="259" t="s">
        <v>181</v>
      </c>
      <c r="L170" s="264"/>
      <c r="M170" s="265" t="s">
        <v>19</v>
      </c>
      <c r="N170" s="266" t="s">
        <v>46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177</v>
      </c>
      <c r="AT170" s="217" t="s">
        <v>178</v>
      </c>
      <c r="AU170" s="217" t="s">
        <v>84</v>
      </c>
      <c r="AY170" s="19" t="s">
        <v>120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82</v>
      </c>
      <c r="BK170" s="218">
        <f>ROUND(I170*H170,2)</f>
        <v>0</v>
      </c>
      <c r="BL170" s="19" t="s">
        <v>127</v>
      </c>
      <c r="BM170" s="217" t="s">
        <v>225</v>
      </c>
    </row>
    <row r="171" s="13" customFormat="1">
      <c r="A171" s="13"/>
      <c r="B171" s="224"/>
      <c r="C171" s="225"/>
      <c r="D171" s="226" t="s">
        <v>131</v>
      </c>
      <c r="E171" s="227" t="s">
        <v>19</v>
      </c>
      <c r="F171" s="228" t="s">
        <v>226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131</v>
      </c>
      <c r="AU171" s="234" t="s">
        <v>84</v>
      </c>
      <c r="AV171" s="13" t="s">
        <v>82</v>
      </c>
      <c r="AW171" s="13" t="s">
        <v>37</v>
      </c>
      <c r="AX171" s="13" t="s">
        <v>75</v>
      </c>
      <c r="AY171" s="234" t="s">
        <v>120</v>
      </c>
    </row>
    <row r="172" s="14" customFormat="1">
      <c r="A172" s="14"/>
      <c r="B172" s="235"/>
      <c r="C172" s="236"/>
      <c r="D172" s="226" t="s">
        <v>131</v>
      </c>
      <c r="E172" s="237" t="s">
        <v>19</v>
      </c>
      <c r="F172" s="238" t="s">
        <v>8</v>
      </c>
      <c r="G172" s="236"/>
      <c r="H172" s="239">
        <v>12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131</v>
      </c>
      <c r="AU172" s="245" t="s">
        <v>84</v>
      </c>
      <c r="AV172" s="14" t="s">
        <v>84</v>
      </c>
      <c r="AW172" s="14" t="s">
        <v>37</v>
      </c>
      <c r="AX172" s="14" t="s">
        <v>75</v>
      </c>
      <c r="AY172" s="245" t="s">
        <v>120</v>
      </c>
    </row>
    <row r="173" s="15" customFormat="1">
      <c r="A173" s="15"/>
      <c r="B173" s="246"/>
      <c r="C173" s="247"/>
      <c r="D173" s="226" t="s">
        <v>131</v>
      </c>
      <c r="E173" s="248" t="s">
        <v>19</v>
      </c>
      <c r="F173" s="249" t="s">
        <v>134</v>
      </c>
      <c r="G173" s="247"/>
      <c r="H173" s="250">
        <v>12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131</v>
      </c>
      <c r="AU173" s="256" t="s">
        <v>84</v>
      </c>
      <c r="AV173" s="15" t="s">
        <v>127</v>
      </c>
      <c r="AW173" s="15" t="s">
        <v>37</v>
      </c>
      <c r="AX173" s="15" t="s">
        <v>82</v>
      </c>
      <c r="AY173" s="256" t="s">
        <v>120</v>
      </c>
    </row>
    <row r="174" s="2" customFormat="1" ht="16.5" customHeight="1">
      <c r="A174" s="40"/>
      <c r="B174" s="41"/>
      <c r="C174" s="257" t="s">
        <v>227</v>
      </c>
      <c r="D174" s="257" t="s">
        <v>178</v>
      </c>
      <c r="E174" s="258" t="s">
        <v>228</v>
      </c>
      <c r="F174" s="259" t="s">
        <v>229</v>
      </c>
      <c r="G174" s="260" t="s">
        <v>165</v>
      </c>
      <c r="H174" s="261">
        <v>24</v>
      </c>
      <c r="I174" s="262"/>
      <c r="J174" s="263">
        <f>ROUND(I174*H174,2)</f>
        <v>0</v>
      </c>
      <c r="K174" s="259" t="s">
        <v>181</v>
      </c>
      <c r="L174" s="264"/>
      <c r="M174" s="265" t="s">
        <v>19</v>
      </c>
      <c r="N174" s="266" t="s">
        <v>46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177</v>
      </c>
      <c r="AT174" s="217" t="s">
        <v>178</v>
      </c>
      <c r="AU174" s="217" t="s">
        <v>84</v>
      </c>
      <c r="AY174" s="19" t="s">
        <v>120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82</v>
      </c>
      <c r="BK174" s="218">
        <f>ROUND(I174*H174,2)</f>
        <v>0</v>
      </c>
      <c r="BL174" s="19" t="s">
        <v>127</v>
      </c>
      <c r="BM174" s="217" t="s">
        <v>230</v>
      </c>
    </row>
    <row r="175" s="13" customFormat="1">
      <c r="A175" s="13"/>
      <c r="B175" s="224"/>
      <c r="C175" s="225"/>
      <c r="D175" s="226" t="s">
        <v>131</v>
      </c>
      <c r="E175" s="227" t="s">
        <v>19</v>
      </c>
      <c r="F175" s="228" t="s">
        <v>226</v>
      </c>
      <c r="G175" s="225"/>
      <c r="H175" s="227" t="s">
        <v>19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131</v>
      </c>
      <c r="AU175" s="234" t="s">
        <v>84</v>
      </c>
      <c r="AV175" s="13" t="s">
        <v>82</v>
      </c>
      <c r="AW175" s="13" t="s">
        <v>37</v>
      </c>
      <c r="AX175" s="13" t="s">
        <v>75</v>
      </c>
      <c r="AY175" s="234" t="s">
        <v>120</v>
      </c>
    </row>
    <row r="176" s="14" customFormat="1">
      <c r="A176" s="14"/>
      <c r="B176" s="235"/>
      <c r="C176" s="236"/>
      <c r="D176" s="226" t="s">
        <v>131</v>
      </c>
      <c r="E176" s="237" t="s">
        <v>19</v>
      </c>
      <c r="F176" s="238" t="s">
        <v>231</v>
      </c>
      <c r="G176" s="236"/>
      <c r="H176" s="239">
        <v>24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131</v>
      </c>
      <c r="AU176" s="245" t="s">
        <v>84</v>
      </c>
      <c r="AV176" s="14" t="s">
        <v>84</v>
      </c>
      <c r="AW176" s="14" t="s">
        <v>37</v>
      </c>
      <c r="AX176" s="14" t="s">
        <v>75</v>
      </c>
      <c r="AY176" s="245" t="s">
        <v>120</v>
      </c>
    </row>
    <row r="177" s="15" customFormat="1">
      <c r="A177" s="15"/>
      <c r="B177" s="246"/>
      <c r="C177" s="247"/>
      <c r="D177" s="226" t="s">
        <v>131</v>
      </c>
      <c r="E177" s="248" t="s">
        <v>19</v>
      </c>
      <c r="F177" s="249" t="s">
        <v>134</v>
      </c>
      <c r="G177" s="247"/>
      <c r="H177" s="250">
        <v>24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131</v>
      </c>
      <c r="AU177" s="256" t="s">
        <v>84</v>
      </c>
      <c r="AV177" s="15" t="s">
        <v>127</v>
      </c>
      <c r="AW177" s="15" t="s">
        <v>37</v>
      </c>
      <c r="AX177" s="15" t="s">
        <v>82</v>
      </c>
      <c r="AY177" s="256" t="s">
        <v>120</v>
      </c>
    </row>
    <row r="178" s="2" customFormat="1" ht="21.75" customHeight="1">
      <c r="A178" s="40"/>
      <c r="B178" s="41"/>
      <c r="C178" s="206" t="s">
        <v>232</v>
      </c>
      <c r="D178" s="206" t="s">
        <v>122</v>
      </c>
      <c r="E178" s="207" t="s">
        <v>233</v>
      </c>
      <c r="F178" s="208" t="s">
        <v>234</v>
      </c>
      <c r="G178" s="209" t="s">
        <v>143</v>
      </c>
      <c r="H178" s="210">
        <v>40</v>
      </c>
      <c r="I178" s="211"/>
      <c r="J178" s="212">
        <f>ROUND(I178*H178,2)</f>
        <v>0</v>
      </c>
      <c r="K178" s="208" t="s">
        <v>126</v>
      </c>
      <c r="L178" s="46"/>
      <c r="M178" s="213" t="s">
        <v>19</v>
      </c>
      <c r="N178" s="214" t="s">
        <v>46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185</v>
      </c>
      <c r="AT178" s="217" t="s">
        <v>122</v>
      </c>
      <c r="AU178" s="217" t="s">
        <v>84</v>
      </c>
      <c r="AY178" s="19" t="s">
        <v>120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82</v>
      </c>
      <c r="BK178" s="218">
        <f>ROUND(I178*H178,2)</f>
        <v>0</v>
      </c>
      <c r="BL178" s="19" t="s">
        <v>185</v>
      </c>
      <c r="BM178" s="217" t="s">
        <v>235</v>
      </c>
    </row>
    <row r="179" s="2" customFormat="1">
      <c r="A179" s="40"/>
      <c r="B179" s="41"/>
      <c r="C179" s="42"/>
      <c r="D179" s="219" t="s">
        <v>129</v>
      </c>
      <c r="E179" s="42"/>
      <c r="F179" s="220" t="s">
        <v>236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129</v>
      </c>
      <c r="AU179" s="19" t="s">
        <v>84</v>
      </c>
    </row>
    <row r="180" s="13" customFormat="1">
      <c r="A180" s="13"/>
      <c r="B180" s="224"/>
      <c r="C180" s="225"/>
      <c r="D180" s="226" t="s">
        <v>131</v>
      </c>
      <c r="E180" s="227" t="s">
        <v>19</v>
      </c>
      <c r="F180" s="228" t="s">
        <v>237</v>
      </c>
      <c r="G180" s="225"/>
      <c r="H180" s="227" t="s">
        <v>19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131</v>
      </c>
      <c r="AU180" s="234" t="s">
        <v>84</v>
      </c>
      <c r="AV180" s="13" t="s">
        <v>82</v>
      </c>
      <c r="AW180" s="13" t="s">
        <v>37</v>
      </c>
      <c r="AX180" s="13" t="s">
        <v>75</v>
      </c>
      <c r="AY180" s="234" t="s">
        <v>120</v>
      </c>
    </row>
    <row r="181" s="14" customFormat="1">
      <c r="A181" s="14"/>
      <c r="B181" s="235"/>
      <c r="C181" s="236"/>
      <c r="D181" s="226" t="s">
        <v>131</v>
      </c>
      <c r="E181" s="237" t="s">
        <v>19</v>
      </c>
      <c r="F181" s="238" t="s">
        <v>238</v>
      </c>
      <c r="G181" s="236"/>
      <c r="H181" s="239">
        <v>40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131</v>
      </c>
      <c r="AU181" s="245" t="s">
        <v>84</v>
      </c>
      <c r="AV181" s="14" t="s">
        <v>84</v>
      </c>
      <c r="AW181" s="14" t="s">
        <v>37</v>
      </c>
      <c r="AX181" s="14" t="s">
        <v>75</v>
      </c>
      <c r="AY181" s="245" t="s">
        <v>120</v>
      </c>
    </row>
    <row r="182" s="15" customFormat="1">
      <c r="A182" s="15"/>
      <c r="B182" s="246"/>
      <c r="C182" s="247"/>
      <c r="D182" s="226" t="s">
        <v>131</v>
      </c>
      <c r="E182" s="248" t="s">
        <v>19</v>
      </c>
      <c r="F182" s="249" t="s">
        <v>134</v>
      </c>
      <c r="G182" s="247"/>
      <c r="H182" s="250">
        <v>40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131</v>
      </c>
      <c r="AU182" s="256" t="s">
        <v>84</v>
      </c>
      <c r="AV182" s="15" t="s">
        <v>127</v>
      </c>
      <c r="AW182" s="15" t="s">
        <v>37</v>
      </c>
      <c r="AX182" s="15" t="s">
        <v>82</v>
      </c>
      <c r="AY182" s="256" t="s">
        <v>120</v>
      </c>
    </row>
    <row r="183" s="2" customFormat="1" ht="16.5" customHeight="1">
      <c r="A183" s="40"/>
      <c r="B183" s="41"/>
      <c r="C183" s="257" t="s">
        <v>239</v>
      </c>
      <c r="D183" s="257" t="s">
        <v>178</v>
      </c>
      <c r="E183" s="258" t="s">
        <v>240</v>
      </c>
      <c r="F183" s="259" t="s">
        <v>241</v>
      </c>
      <c r="G183" s="260" t="s">
        <v>143</v>
      </c>
      <c r="H183" s="261">
        <v>40</v>
      </c>
      <c r="I183" s="262"/>
      <c r="J183" s="263">
        <f>ROUND(I183*H183,2)</f>
        <v>0</v>
      </c>
      <c r="K183" s="259" t="s">
        <v>126</v>
      </c>
      <c r="L183" s="264"/>
      <c r="M183" s="265" t="s">
        <v>19</v>
      </c>
      <c r="N183" s="266" t="s">
        <v>46</v>
      </c>
      <c r="O183" s="86"/>
      <c r="P183" s="215">
        <f>O183*H183</f>
        <v>0</v>
      </c>
      <c r="Q183" s="215">
        <v>0.0015</v>
      </c>
      <c r="R183" s="215">
        <f>Q183*H183</f>
        <v>0.059999999999999998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177</v>
      </c>
      <c r="AT183" s="217" t="s">
        <v>178</v>
      </c>
      <c r="AU183" s="217" t="s">
        <v>84</v>
      </c>
      <c r="AY183" s="19" t="s">
        <v>120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82</v>
      </c>
      <c r="BK183" s="218">
        <f>ROUND(I183*H183,2)</f>
        <v>0</v>
      </c>
      <c r="BL183" s="19" t="s">
        <v>127</v>
      </c>
      <c r="BM183" s="217" t="s">
        <v>242</v>
      </c>
    </row>
    <row r="184" s="13" customFormat="1">
      <c r="A184" s="13"/>
      <c r="B184" s="224"/>
      <c r="C184" s="225"/>
      <c r="D184" s="226" t="s">
        <v>131</v>
      </c>
      <c r="E184" s="227" t="s">
        <v>19</v>
      </c>
      <c r="F184" s="228" t="s">
        <v>237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131</v>
      </c>
      <c r="AU184" s="234" t="s">
        <v>84</v>
      </c>
      <c r="AV184" s="13" t="s">
        <v>82</v>
      </c>
      <c r="AW184" s="13" t="s">
        <v>37</v>
      </c>
      <c r="AX184" s="13" t="s">
        <v>75</v>
      </c>
      <c r="AY184" s="234" t="s">
        <v>120</v>
      </c>
    </row>
    <row r="185" s="14" customFormat="1">
      <c r="A185" s="14"/>
      <c r="B185" s="235"/>
      <c r="C185" s="236"/>
      <c r="D185" s="226" t="s">
        <v>131</v>
      </c>
      <c r="E185" s="237" t="s">
        <v>19</v>
      </c>
      <c r="F185" s="238" t="s">
        <v>238</v>
      </c>
      <c r="G185" s="236"/>
      <c r="H185" s="239">
        <v>40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131</v>
      </c>
      <c r="AU185" s="245" t="s">
        <v>84</v>
      </c>
      <c r="AV185" s="14" t="s">
        <v>84</v>
      </c>
      <c r="AW185" s="14" t="s">
        <v>37</v>
      </c>
      <c r="AX185" s="14" t="s">
        <v>75</v>
      </c>
      <c r="AY185" s="245" t="s">
        <v>120</v>
      </c>
    </row>
    <row r="186" s="15" customFormat="1">
      <c r="A186" s="15"/>
      <c r="B186" s="246"/>
      <c r="C186" s="247"/>
      <c r="D186" s="226" t="s">
        <v>131</v>
      </c>
      <c r="E186" s="248" t="s">
        <v>19</v>
      </c>
      <c r="F186" s="249" t="s">
        <v>134</v>
      </c>
      <c r="G186" s="247"/>
      <c r="H186" s="250">
        <v>40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6" t="s">
        <v>131</v>
      </c>
      <c r="AU186" s="256" t="s">
        <v>84</v>
      </c>
      <c r="AV186" s="15" t="s">
        <v>127</v>
      </c>
      <c r="AW186" s="15" t="s">
        <v>37</v>
      </c>
      <c r="AX186" s="15" t="s">
        <v>82</v>
      </c>
      <c r="AY186" s="256" t="s">
        <v>120</v>
      </c>
    </row>
    <row r="187" s="2" customFormat="1" ht="16.5" customHeight="1">
      <c r="A187" s="40"/>
      <c r="B187" s="41"/>
      <c r="C187" s="257" t="s">
        <v>243</v>
      </c>
      <c r="D187" s="257" t="s">
        <v>178</v>
      </c>
      <c r="E187" s="258" t="s">
        <v>244</v>
      </c>
      <c r="F187" s="259" t="s">
        <v>245</v>
      </c>
      <c r="G187" s="260" t="s">
        <v>165</v>
      </c>
      <c r="H187" s="261">
        <v>40</v>
      </c>
      <c r="I187" s="262"/>
      <c r="J187" s="263">
        <f>ROUND(I187*H187,2)</f>
        <v>0</v>
      </c>
      <c r="K187" s="259" t="s">
        <v>181</v>
      </c>
      <c r="L187" s="264"/>
      <c r="M187" s="265" t="s">
        <v>19</v>
      </c>
      <c r="N187" s="266" t="s">
        <v>46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177</v>
      </c>
      <c r="AT187" s="217" t="s">
        <v>178</v>
      </c>
      <c r="AU187" s="217" t="s">
        <v>84</v>
      </c>
      <c r="AY187" s="19" t="s">
        <v>120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82</v>
      </c>
      <c r="BK187" s="218">
        <f>ROUND(I187*H187,2)</f>
        <v>0</v>
      </c>
      <c r="BL187" s="19" t="s">
        <v>127</v>
      </c>
      <c r="BM187" s="217" t="s">
        <v>246</v>
      </c>
    </row>
    <row r="188" s="13" customFormat="1">
      <c r="A188" s="13"/>
      <c r="B188" s="224"/>
      <c r="C188" s="225"/>
      <c r="D188" s="226" t="s">
        <v>131</v>
      </c>
      <c r="E188" s="227" t="s">
        <v>19</v>
      </c>
      <c r="F188" s="228" t="s">
        <v>237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131</v>
      </c>
      <c r="AU188" s="234" t="s">
        <v>84</v>
      </c>
      <c r="AV188" s="13" t="s">
        <v>82</v>
      </c>
      <c r="AW188" s="13" t="s">
        <v>37</v>
      </c>
      <c r="AX188" s="13" t="s">
        <v>75</v>
      </c>
      <c r="AY188" s="234" t="s">
        <v>120</v>
      </c>
    </row>
    <row r="189" s="14" customFormat="1">
      <c r="A189" s="14"/>
      <c r="B189" s="235"/>
      <c r="C189" s="236"/>
      <c r="D189" s="226" t="s">
        <v>131</v>
      </c>
      <c r="E189" s="237" t="s">
        <v>19</v>
      </c>
      <c r="F189" s="238" t="s">
        <v>238</v>
      </c>
      <c r="G189" s="236"/>
      <c r="H189" s="239">
        <v>40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131</v>
      </c>
      <c r="AU189" s="245" t="s">
        <v>84</v>
      </c>
      <c r="AV189" s="14" t="s">
        <v>84</v>
      </c>
      <c r="AW189" s="14" t="s">
        <v>37</v>
      </c>
      <c r="AX189" s="14" t="s">
        <v>75</v>
      </c>
      <c r="AY189" s="245" t="s">
        <v>120</v>
      </c>
    </row>
    <row r="190" s="15" customFormat="1">
      <c r="A190" s="15"/>
      <c r="B190" s="246"/>
      <c r="C190" s="247"/>
      <c r="D190" s="226" t="s">
        <v>131</v>
      </c>
      <c r="E190" s="248" t="s">
        <v>19</v>
      </c>
      <c r="F190" s="249" t="s">
        <v>134</v>
      </c>
      <c r="G190" s="247"/>
      <c r="H190" s="250">
        <v>40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6" t="s">
        <v>131</v>
      </c>
      <c r="AU190" s="256" t="s">
        <v>84</v>
      </c>
      <c r="AV190" s="15" t="s">
        <v>127</v>
      </c>
      <c r="AW190" s="15" t="s">
        <v>37</v>
      </c>
      <c r="AX190" s="15" t="s">
        <v>82</v>
      </c>
      <c r="AY190" s="256" t="s">
        <v>120</v>
      </c>
    </row>
    <row r="191" s="2" customFormat="1" ht="21.75" customHeight="1">
      <c r="A191" s="40"/>
      <c r="B191" s="41"/>
      <c r="C191" s="206" t="s">
        <v>7</v>
      </c>
      <c r="D191" s="206" t="s">
        <v>122</v>
      </c>
      <c r="E191" s="207" t="s">
        <v>247</v>
      </c>
      <c r="F191" s="208" t="s">
        <v>248</v>
      </c>
      <c r="G191" s="209" t="s">
        <v>165</v>
      </c>
      <c r="H191" s="210">
        <v>10</v>
      </c>
      <c r="I191" s="211"/>
      <c r="J191" s="212">
        <f>ROUND(I191*H191,2)</f>
        <v>0</v>
      </c>
      <c r="K191" s="208" t="s">
        <v>126</v>
      </c>
      <c r="L191" s="46"/>
      <c r="M191" s="213" t="s">
        <v>19</v>
      </c>
      <c r="N191" s="214" t="s">
        <v>46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185</v>
      </c>
      <c r="AT191" s="217" t="s">
        <v>122</v>
      </c>
      <c r="AU191" s="217" t="s">
        <v>84</v>
      </c>
      <c r="AY191" s="19" t="s">
        <v>120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82</v>
      </c>
      <c r="BK191" s="218">
        <f>ROUND(I191*H191,2)</f>
        <v>0</v>
      </c>
      <c r="BL191" s="19" t="s">
        <v>185</v>
      </c>
      <c r="BM191" s="217" t="s">
        <v>249</v>
      </c>
    </row>
    <row r="192" s="2" customFormat="1">
      <c r="A192" s="40"/>
      <c r="B192" s="41"/>
      <c r="C192" s="42"/>
      <c r="D192" s="219" t="s">
        <v>129</v>
      </c>
      <c r="E192" s="42"/>
      <c r="F192" s="220" t="s">
        <v>250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129</v>
      </c>
      <c r="AU192" s="19" t="s">
        <v>84</v>
      </c>
    </row>
    <row r="193" s="13" customFormat="1">
      <c r="A193" s="13"/>
      <c r="B193" s="224"/>
      <c r="C193" s="225"/>
      <c r="D193" s="226" t="s">
        <v>131</v>
      </c>
      <c r="E193" s="227" t="s">
        <v>19</v>
      </c>
      <c r="F193" s="228" t="s">
        <v>251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131</v>
      </c>
      <c r="AU193" s="234" t="s">
        <v>84</v>
      </c>
      <c r="AV193" s="13" t="s">
        <v>82</v>
      </c>
      <c r="AW193" s="13" t="s">
        <v>37</v>
      </c>
      <c r="AX193" s="13" t="s">
        <v>75</v>
      </c>
      <c r="AY193" s="234" t="s">
        <v>120</v>
      </c>
    </row>
    <row r="194" s="13" customFormat="1">
      <c r="A194" s="13"/>
      <c r="B194" s="224"/>
      <c r="C194" s="225"/>
      <c r="D194" s="226" t="s">
        <v>131</v>
      </c>
      <c r="E194" s="227" t="s">
        <v>19</v>
      </c>
      <c r="F194" s="228" t="s">
        <v>252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131</v>
      </c>
      <c r="AU194" s="234" t="s">
        <v>84</v>
      </c>
      <c r="AV194" s="13" t="s">
        <v>82</v>
      </c>
      <c r="AW194" s="13" t="s">
        <v>37</v>
      </c>
      <c r="AX194" s="13" t="s">
        <v>75</v>
      </c>
      <c r="AY194" s="234" t="s">
        <v>120</v>
      </c>
    </row>
    <row r="195" s="14" customFormat="1">
      <c r="A195" s="14"/>
      <c r="B195" s="235"/>
      <c r="C195" s="236"/>
      <c r="D195" s="226" t="s">
        <v>131</v>
      </c>
      <c r="E195" s="237" t="s">
        <v>19</v>
      </c>
      <c r="F195" s="238" t="s">
        <v>168</v>
      </c>
      <c r="G195" s="236"/>
      <c r="H195" s="239">
        <v>7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131</v>
      </c>
      <c r="AU195" s="245" t="s">
        <v>84</v>
      </c>
      <c r="AV195" s="14" t="s">
        <v>84</v>
      </c>
      <c r="AW195" s="14" t="s">
        <v>37</v>
      </c>
      <c r="AX195" s="14" t="s">
        <v>75</v>
      </c>
      <c r="AY195" s="245" t="s">
        <v>120</v>
      </c>
    </row>
    <row r="196" s="13" customFormat="1">
      <c r="A196" s="13"/>
      <c r="B196" s="224"/>
      <c r="C196" s="225"/>
      <c r="D196" s="226" t="s">
        <v>131</v>
      </c>
      <c r="E196" s="227" t="s">
        <v>19</v>
      </c>
      <c r="F196" s="228" t="s">
        <v>253</v>
      </c>
      <c r="G196" s="225"/>
      <c r="H196" s="227" t="s">
        <v>19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131</v>
      </c>
      <c r="AU196" s="234" t="s">
        <v>84</v>
      </c>
      <c r="AV196" s="13" t="s">
        <v>82</v>
      </c>
      <c r="AW196" s="13" t="s">
        <v>37</v>
      </c>
      <c r="AX196" s="13" t="s">
        <v>75</v>
      </c>
      <c r="AY196" s="234" t="s">
        <v>120</v>
      </c>
    </row>
    <row r="197" s="14" customFormat="1">
      <c r="A197" s="14"/>
      <c r="B197" s="235"/>
      <c r="C197" s="236"/>
      <c r="D197" s="226" t="s">
        <v>131</v>
      </c>
      <c r="E197" s="237" t="s">
        <v>19</v>
      </c>
      <c r="F197" s="238" t="s">
        <v>82</v>
      </c>
      <c r="G197" s="236"/>
      <c r="H197" s="239">
        <v>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131</v>
      </c>
      <c r="AU197" s="245" t="s">
        <v>84</v>
      </c>
      <c r="AV197" s="14" t="s">
        <v>84</v>
      </c>
      <c r="AW197" s="14" t="s">
        <v>37</v>
      </c>
      <c r="AX197" s="14" t="s">
        <v>75</v>
      </c>
      <c r="AY197" s="245" t="s">
        <v>120</v>
      </c>
    </row>
    <row r="198" s="13" customFormat="1">
      <c r="A198" s="13"/>
      <c r="B198" s="224"/>
      <c r="C198" s="225"/>
      <c r="D198" s="226" t="s">
        <v>131</v>
      </c>
      <c r="E198" s="227" t="s">
        <v>19</v>
      </c>
      <c r="F198" s="228" t="s">
        <v>254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131</v>
      </c>
      <c r="AU198" s="234" t="s">
        <v>84</v>
      </c>
      <c r="AV198" s="13" t="s">
        <v>82</v>
      </c>
      <c r="AW198" s="13" t="s">
        <v>37</v>
      </c>
      <c r="AX198" s="13" t="s">
        <v>75</v>
      </c>
      <c r="AY198" s="234" t="s">
        <v>120</v>
      </c>
    </row>
    <row r="199" s="14" customFormat="1">
      <c r="A199" s="14"/>
      <c r="B199" s="235"/>
      <c r="C199" s="236"/>
      <c r="D199" s="226" t="s">
        <v>131</v>
      </c>
      <c r="E199" s="237" t="s">
        <v>19</v>
      </c>
      <c r="F199" s="238" t="s">
        <v>84</v>
      </c>
      <c r="G199" s="236"/>
      <c r="H199" s="239">
        <v>2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131</v>
      </c>
      <c r="AU199" s="245" t="s">
        <v>84</v>
      </c>
      <c r="AV199" s="14" t="s">
        <v>84</v>
      </c>
      <c r="AW199" s="14" t="s">
        <v>37</v>
      </c>
      <c r="AX199" s="14" t="s">
        <v>75</v>
      </c>
      <c r="AY199" s="245" t="s">
        <v>120</v>
      </c>
    </row>
    <row r="200" s="15" customFormat="1">
      <c r="A200" s="15"/>
      <c r="B200" s="246"/>
      <c r="C200" s="247"/>
      <c r="D200" s="226" t="s">
        <v>131</v>
      </c>
      <c r="E200" s="248" t="s">
        <v>19</v>
      </c>
      <c r="F200" s="249" t="s">
        <v>134</v>
      </c>
      <c r="G200" s="247"/>
      <c r="H200" s="250">
        <v>10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131</v>
      </c>
      <c r="AU200" s="256" t="s">
        <v>84</v>
      </c>
      <c r="AV200" s="15" t="s">
        <v>127</v>
      </c>
      <c r="AW200" s="15" t="s">
        <v>37</v>
      </c>
      <c r="AX200" s="15" t="s">
        <v>82</v>
      </c>
      <c r="AY200" s="256" t="s">
        <v>120</v>
      </c>
    </row>
    <row r="201" s="2" customFormat="1" ht="16.5" customHeight="1">
      <c r="A201" s="40"/>
      <c r="B201" s="41"/>
      <c r="C201" s="257" t="s">
        <v>255</v>
      </c>
      <c r="D201" s="257" t="s">
        <v>178</v>
      </c>
      <c r="E201" s="258" t="s">
        <v>256</v>
      </c>
      <c r="F201" s="259" t="s">
        <v>257</v>
      </c>
      <c r="G201" s="260" t="s">
        <v>165</v>
      </c>
      <c r="H201" s="261">
        <v>7</v>
      </c>
      <c r="I201" s="262"/>
      <c r="J201" s="263">
        <f>ROUND(I201*H201,2)</f>
        <v>0</v>
      </c>
      <c r="K201" s="259" t="s">
        <v>181</v>
      </c>
      <c r="L201" s="264"/>
      <c r="M201" s="265" t="s">
        <v>19</v>
      </c>
      <c r="N201" s="266" t="s">
        <v>46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177</v>
      </c>
      <c r="AT201" s="217" t="s">
        <v>178</v>
      </c>
      <c r="AU201" s="217" t="s">
        <v>84</v>
      </c>
      <c r="AY201" s="19" t="s">
        <v>120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82</v>
      </c>
      <c r="BK201" s="218">
        <f>ROUND(I201*H201,2)</f>
        <v>0</v>
      </c>
      <c r="BL201" s="19" t="s">
        <v>127</v>
      </c>
      <c r="BM201" s="217" t="s">
        <v>258</v>
      </c>
    </row>
    <row r="202" s="13" customFormat="1">
      <c r="A202" s="13"/>
      <c r="B202" s="224"/>
      <c r="C202" s="225"/>
      <c r="D202" s="226" t="s">
        <v>131</v>
      </c>
      <c r="E202" s="227" t="s">
        <v>19</v>
      </c>
      <c r="F202" s="228" t="s">
        <v>251</v>
      </c>
      <c r="G202" s="225"/>
      <c r="H202" s="227" t="s">
        <v>19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131</v>
      </c>
      <c r="AU202" s="234" t="s">
        <v>84</v>
      </c>
      <c r="AV202" s="13" t="s">
        <v>82</v>
      </c>
      <c r="AW202" s="13" t="s">
        <v>37</v>
      </c>
      <c r="AX202" s="13" t="s">
        <v>75</v>
      </c>
      <c r="AY202" s="234" t="s">
        <v>120</v>
      </c>
    </row>
    <row r="203" s="14" customFormat="1">
      <c r="A203" s="14"/>
      <c r="B203" s="235"/>
      <c r="C203" s="236"/>
      <c r="D203" s="226" t="s">
        <v>131</v>
      </c>
      <c r="E203" s="237" t="s">
        <v>19</v>
      </c>
      <c r="F203" s="238" t="s">
        <v>168</v>
      </c>
      <c r="G203" s="236"/>
      <c r="H203" s="239">
        <v>7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131</v>
      </c>
      <c r="AU203" s="245" t="s">
        <v>84</v>
      </c>
      <c r="AV203" s="14" t="s">
        <v>84</v>
      </c>
      <c r="AW203" s="14" t="s">
        <v>37</v>
      </c>
      <c r="AX203" s="14" t="s">
        <v>75</v>
      </c>
      <c r="AY203" s="245" t="s">
        <v>120</v>
      </c>
    </row>
    <row r="204" s="15" customFormat="1">
      <c r="A204" s="15"/>
      <c r="B204" s="246"/>
      <c r="C204" s="247"/>
      <c r="D204" s="226" t="s">
        <v>131</v>
      </c>
      <c r="E204" s="248" t="s">
        <v>19</v>
      </c>
      <c r="F204" s="249" t="s">
        <v>134</v>
      </c>
      <c r="G204" s="247"/>
      <c r="H204" s="250">
        <v>7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131</v>
      </c>
      <c r="AU204" s="256" t="s">
        <v>84</v>
      </c>
      <c r="AV204" s="15" t="s">
        <v>127</v>
      </c>
      <c r="AW204" s="15" t="s">
        <v>37</v>
      </c>
      <c r="AX204" s="15" t="s">
        <v>82</v>
      </c>
      <c r="AY204" s="256" t="s">
        <v>120</v>
      </c>
    </row>
    <row r="205" s="2" customFormat="1" ht="16.5" customHeight="1">
      <c r="A205" s="40"/>
      <c r="B205" s="41"/>
      <c r="C205" s="257" t="s">
        <v>259</v>
      </c>
      <c r="D205" s="257" t="s">
        <v>178</v>
      </c>
      <c r="E205" s="258" t="s">
        <v>260</v>
      </c>
      <c r="F205" s="259" t="s">
        <v>261</v>
      </c>
      <c r="G205" s="260" t="s">
        <v>165</v>
      </c>
      <c r="H205" s="261">
        <v>1</v>
      </c>
      <c r="I205" s="262"/>
      <c r="J205" s="263">
        <f>ROUND(I205*H205,2)</f>
        <v>0</v>
      </c>
      <c r="K205" s="259" t="s">
        <v>181</v>
      </c>
      <c r="L205" s="264"/>
      <c r="M205" s="265" t="s">
        <v>19</v>
      </c>
      <c r="N205" s="266" t="s">
        <v>46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177</v>
      </c>
      <c r="AT205" s="217" t="s">
        <v>178</v>
      </c>
      <c r="AU205" s="217" t="s">
        <v>84</v>
      </c>
      <c r="AY205" s="19" t="s">
        <v>120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82</v>
      </c>
      <c r="BK205" s="218">
        <f>ROUND(I205*H205,2)</f>
        <v>0</v>
      </c>
      <c r="BL205" s="19" t="s">
        <v>127</v>
      </c>
      <c r="BM205" s="217" t="s">
        <v>262</v>
      </c>
    </row>
    <row r="206" s="13" customFormat="1">
      <c r="A206" s="13"/>
      <c r="B206" s="224"/>
      <c r="C206" s="225"/>
      <c r="D206" s="226" t="s">
        <v>131</v>
      </c>
      <c r="E206" s="227" t="s">
        <v>19</v>
      </c>
      <c r="F206" s="228" t="s">
        <v>251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131</v>
      </c>
      <c r="AU206" s="234" t="s">
        <v>84</v>
      </c>
      <c r="AV206" s="13" t="s">
        <v>82</v>
      </c>
      <c r="AW206" s="13" t="s">
        <v>37</v>
      </c>
      <c r="AX206" s="13" t="s">
        <v>75</v>
      </c>
      <c r="AY206" s="234" t="s">
        <v>120</v>
      </c>
    </row>
    <row r="207" s="14" customFormat="1">
      <c r="A207" s="14"/>
      <c r="B207" s="235"/>
      <c r="C207" s="236"/>
      <c r="D207" s="226" t="s">
        <v>131</v>
      </c>
      <c r="E207" s="237" t="s">
        <v>19</v>
      </c>
      <c r="F207" s="238" t="s">
        <v>82</v>
      </c>
      <c r="G207" s="236"/>
      <c r="H207" s="239">
        <v>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131</v>
      </c>
      <c r="AU207" s="245" t="s">
        <v>84</v>
      </c>
      <c r="AV207" s="14" t="s">
        <v>84</v>
      </c>
      <c r="AW207" s="14" t="s">
        <v>37</v>
      </c>
      <c r="AX207" s="14" t="s">
        <v>75</v>
      </c>
      <c r="AY207" s="245" t="s">
        <v>120</v>
      </c>
    </row>
    <row r="208" s="15" customFormat="1">
      <c r="A208" s="15"/>
      <c r="B208" s="246"/>
      <c r="C208" s="247"/>
      <c r="D208" s="226" t="s">
        <v>131</v>
      </c>
      <c r="E208" s="248" t="s">
        <v>19</v>
      </c>
      <c r="F208" s="249" t="s">
        <v>134</v>
      </c>
      <c r="G208" s="247"/>
      <c r="H208" s="250">
        <v>1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131</v>
      </c>
      <c r="AU208" s="256" t="s">
        <v>84</v>
      </c>
      <c r="AV208" s="15" t="s">
        <v>127</v>
      </c>
      <c r="AW208" s="15" t="s">
        <v>37</v>
      </c>
      <c r="AX208" s="15" t="s">
        <v>82</v>
      </c>
      <c r="AY208" s="256" t="s">
        <v>120</v>
      </c>
    </row>
    <row r="209" s="2" customFormat="1" ht="16.5" customHeight="1">
      <c r="A209" s="40"/>
      <c r="B209" s="41"/>
      <c r="C209" s="257" t="s">
        <v>263</v>
      </c>
      <c r="D209" s="257" t="s">
        <v>178</v>
      </c>
      <c r="E209" s="258" t="s">
        <v>264</v>
      </c>
      <c r="F209" s="259" t="s">
        <v>265</v>
      </c>
      <c r="G209" s="260" t="s">
        <v>165</v>
      </c>
      <c r="H209" s="261">
        <v>2</v>
      </c>
      <c r="I209" s="262"/>
      <c r="J209" s="263">
        <f>ROUND(I209*H209,2)</f>
        <v>0</v>
      </c>
      <c r="K209" s="259" t="s">
        <v>181</v>
      </c>
      <c r="L209" s="264"/>
      <c r="M209" s="265" t="s">
        <v>19</v>
      </c>
      <c r="N209" s="266" t="s">
        <v>46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177</v>
      </c>
      <c r="AT209" s="217" t="s">
        <v>178</v>
      </c>
      <c r="AU209" s="217" t="s">
        <v>84</v>
      </c>
      <c r="AY209" s="19" t="s">
        <v>120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82</v>
      </c>
      <c r="BK209" s="218">
        <f>ROUND(I209*H209,2)</f>
        <v>0</v>
      </c>
      <c r="BL209" s="19" t="s">
        <v>127</v>
      </c>
      <c r="BM209" s="217" t="s">
        <v>266</v>
      </c>
    </row>
    <row r="210" s="13" customFormat="1">
      <c r="A210" s="13"/>
      <c r="B210" s="224"/>
      <c r="C210" s="225"/>
      <c r="D210" s="226" t="s">
        <v>131</v>
      </c>
      <c r="E210" s="227" t="s">
        <v>19</v>
      </c>
      <c r="F210" s="228" t="s">
        <v>251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131</v>
      </c>
      <c r="AU210" s="234" t="s">
        <v>84</v>
      </c>
      <c r="AV210" s="13" t="s">
        <v>82</v>
      </c>
      <c r="AW210" s="13" t="s">
        <v>37</v>
      </c>
      <c r="AX210" s="13" t="s">
        <v>75</v>
      </c>
      <c r="AY210" s="234" t="s">
        <v>120</v>
      </c>
    </row>
    <row r="211" s="14" customFormat="1">
      <c r="A211" s="14"/>
      <c r="B211" s="235"/>
      <c r="C211" s="236"/>
      <c r="D211" s="226" t="s">
        <v>131</v>
      </c>
      <c r="E211" s="237" t="s">
        <v>19</v>
      </c>
      <c r="F211" s="238" t="s">
        <v>84</v>
      </c>
      <c r="G211" s="236"/>
      <c r="H211" s="239">
        <v>2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131</v>
      </c>
      <c r="AU211" s="245" t="s">
        <v>84</v>
      </c>
      <c r="AV211" s="14" t="s">
        <v>84</v>
      </c>
      <c r="AW211" s="14" t="s">
        <v>37</v>
      </c>
      <c r="AX211" s="14" t="s">
        <v>75</v>
      </c>
      <c r="AY211" s="245" t="s">
        <v>120</v>
      </c>
    </row>
    <row r="212" s="15" customFormat="1">
      <c r="A212" s="15"/>
      <c r="B212" s="246"/>
      <c r="C212" s="247"/>
      <c r="D212" s="226" t="s">
        <v>131</v>
      </c>
      <c r="E212" s="248" t="s">
        <v>19</v>
      </c>
      <c r="F212" s="249" t="s">
        <v>134</v>
      </c>
      <c r="G212" s="247"/>
      <c r="H212" s="250">
        <v>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131</v>
      </c>
      <c r="AU212" s="256" t="s">
        <v>84</v>
      </c>
      <c r="AV212" s="15" t="s">
        <v>127</v>
      </c>
      <c r="AW212" s="15" t="s">
        <v>37</v>
      </c>
      <c r="AX212" s="15" t="s">
        <v>82</v>
      </c>
      <c r="AY212" s="256" t="s">
        <v>120</v>
      </c>
    </row>
    <row r="213" s="2" customFormat="1" ht="16.5" customHeight="1">
      <c r="A213" s="40"/>
      <c r="B213" s="41"/>
      <c r="C213" s="206" t="s">
        <v>267</v>
      </c>
      <c r="D213" s="206" t="s">
        <v>122</v>
      </c>
      <c r="E213" s="207" t="s">
        <v>268</v>
      </c>
      <c r="F213" s="208" t="s">
        <v>269</v>
      </c>
      <c r="G213" s="209" t="s">
        <v>165</v>
      </c>
      <c r="H213" s="210">
        <v>1</v>
      </c>
      <c r="I213" s="211"/>
      <c r="J213" s="212">
        <f>ROUND(I213*H213,2)</f>
        <v>0</v>
      </c>
      <c r="K213" s="208" t="s">
        <v>181</v>
      </c>
      <c r="L213" s="46"/>
      <c r="M213" s="213" t="s">
        <v>19</v>
      </c>
      <c r="N213" s="214" t="s">
        <v>46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127</v>
      </c>
      <c r="AT213" s="217" t="s">
        <v>122</v>
      </c>
      <c r="AU213" s="217" t="s">
        <v>84</v>
      </c>
      <c r="AY213" s="19" t="s">
        <v>120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82</v>
      </c>
      <c r="BK213" s="218">
        <f>ROUND(I213*H213,2)</f>
        <v>0</v>
      </c>
      <c r="BL213" s="19" t="s">
        <v>127</v>
      </c>
      <c r="BM213" s="217" t="s">
        <v>270</v>
      </c>
    </row>
    <row r="214" s="13" customFormat="1">
      <c r="A214" s="13"/>
      <c r="B214" s="224"/>
      <c r="C214" s="225"/>
      <c r="D214" s="226" t="s">
        <v>131</v>
      </c>
      <c r="E214" s="227" t="s">
        <v>19</v>
      </c>
      <c r="F214" s="228" t="s">
        <v>271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131</v>
      </c>
      <c r="AU214" s="234" t="s">
        <v>84</v>
      </c>
      <c r="AV214" s="13" t="s">
        <v>82</v>
      </c>
      <c r="AW214" s="13" t="s">
        <v>37</v>
      </c>
      <c r="AX214" s="13" t="s">
        <v>75</v>
      </c>
      <c r="AY214" s="234" t="s">
        <v>120</v>
      </c>
    </row>
    <row r="215" s="14" customFormat="1">
      <c r="A215" s="14"/>
      <c r="B215" s="235"/>
      <c r="C215" s="236"/>
      <c r="D215" s="226" t="s">
        <v>131</v>
      </c>
      <c r="E215" s="237" t="s">
        <v>19</v>
      </c>
      <c r="F215" s="238" t="s">
        <v>82</v>
      </c>
      <c r="G215" s="236"/>
      <c r="H215" s="239">
        <v>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131</v>
      </c>
      <c r="AU215" s="245" t="s">
        <v>84</v>
      </c>
      <c r="AV215" s="14" t="s">
        <v>84</v>
      </c>
      <c r="AW215" s="14" t="s">
        <v>37</v>
      </c>
      <c r="AX215" s="14" t="s">
        <v>75</v>
      </c>
      <c r="AY215" s="245" t="s">
        <v>120</v>
      </c>
    </row>
    <row r="216" s="15" customFormat="1">
      <c r="A216" s="15"/>
      <c r="B216" s="246"/>
      <c r="C216" s="247"/>
      <c r="D216" s="226" t="s">
        <v>131</v>
      </c>
      <c r="E216" s="248" t="s">
        <v>19</v>
      </c>
      <c r="F216" s="249" t="s">
        <v>134</v>
      </c>
      <c r="G216" s="247"/>
      <c r="H216" s="250">
        <v>1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6" t="s">
        <v>131</v>
      </c>
      <c r="AU216" s="256" t="s">
        <v>84</v>
      </c>
      <c r="AV216" s="15" t="s">
        <v>127</v>
      </c>
      <c r="AW216" s="15" t="s">
        <v>37</v>
      </c>
      <c r="AX216" s="15" t="s">
        <v>82</v>
      </c>
      <c r="AY216" s="256" t="s">
        <v>120</v>
      </c>
    </row>
    <row r="217" s="2" customFormat="1" ht="16.5" customHeight="1">
      <c r="A217" s="40"/>
      <c r="B217" s="41"/>
      <c r="C217" s="257" t="s">
        <v>272</v>
      </c>
      <c r="D217" s="257" t="s">
        <v>178</v>
      </c>
      <c r="E217" s="258" t="s">
        <v>273</v>
      </c>
      <c r="F217" s="259" t="s">
        <v>274</v>
      </c>
      <c r="G217" s="260" t="s">
        <v>165</v>
      </c>
      <c r="H217" s="261">
        <v>1</v>
      </c>
      <c r="I217" s="262"/>
      <c r="J217" s="263">
        <f>ROUND(I217*H217,2)</f>
        <v>0</v>
      </c>
      <c r="K217" s="259" t="s">
        <v>181</v>
      </c>
      <c r="L217" s="264"/>
      <c r="M217" s="265" t="s">
        <v>19</v>
      </c>
      <c r="N217" s="266" t="s">
        <v>46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177</v>
      </c>
      <c r="AT217" s="217" t="s">
        <v>178</v>
      </c>
      <c r="AU217" s="217" t="s">
        <v>84</v>
      </c>
      <c r="AY217" s="19" t="s">
        <v>120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82</v>
      </c>
      <c r="BK217" s="218">
        <f>ROUND(I217*H217,2)</f>
        <v>0</v>
      </c>
      <c r="BL217" s="19" t="s">
        <v>127</v>
      </c>
      <c r="BM217" s="217" t="s">
        <v>275</v>
      </c>
    </row>
    <row r="218" s="13" customFormat="1">
      <c r="A218" s="13"/>
      <c r="B218" s="224"/>
      <c r="C218" s="225"/>
      <c r="D218" s="226" t="s">
        <v>131</v>
      </c>
      <c r="E218" s="227" t="s">
        <v>19</v>
      </c>
      <c r="F218" s="228" t="s">
        <v>271</v>
      </c>
      <c r="G218" s="225"/>
      <c r="H218" s="227" t="s">
        <v>19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131</v>
      </c>
      <c r="AU218" s="234" t="s">
        <v>84</v>
      </c>
      <c r="AV218" s="13" t="s">
        <v>82</v>
      </c>
      <c r="AW218" s="13" t="s">
        <v>37</v>
      </c>
      <c r="AX218" s="13" t="s">
        <v>75</v>
      </c>
      <c r="AY218" s="234" t="s">
        <v>120</v>
      </c>
    </row>
    <row r="219" s="14" customFormat="1">
      <c r="A219" s="14"/>
      <c r="B219" s="235"/>
      <c r="C219" s="236"/>
      <c r="D219" s="226" t="s">
        <v>131</v>
      </c>
      <c r="E219" s="237" t="s">
        <v>19</v>
      </c>
      <c r="F219" s="238" t="s">
        <v>82</v>
      </c>
      <c r="G219" s="236"/>
      <c r="H219" s="239">
        <v>1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131</v>
      </c>
      <c r="AU219" s="245" t="s">
        <v>84</v>
      </c>
      <c r="AV219" s="14" t="s">
        <v>84</v>
      </c>
      <c r="AW219" s="14" t="s">
        <v>37</v>
      </c>
      <c r="AX219" s="14" t="s">
        <v>75</v>
      </c>
      <c r="AY219" s="245" t="s">
        <v>120</v>
      </c>
    </row>
    <row r="220" s="15" customFormat="1">
      <c r="A220" s="15"/>
      <c r="B220" s="246"/>
      <c r="C220" s="247"/>
      <c r="D220" s="226" t="s">
        <v>131</v>
      </c>
      <c r="E220" s="248" t="s">
        <v>19</v>
      </c>
      <c r="F220" s="249" t="s">
        <v>134</v>
      </c>
      <c r="G220" s="247"/>
      <c r="H220" s="250">
        <v>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6" t="s">
        <v>131</v>
      </c>
      <c r="AU220" s="256" t="s">
        <v>84</v>
      </c>
      <c r="AV220" s="15" t="s">
        <v>127</v>
      </c>
      <c r="AW220" s="15" t="s">
        <v>37</v>
      </c>
      <c r="AX220" s="15" t="s">
        <v>82</v>
      </c>
      <c r="AY220" s="256" t="s">
        <v>120</v>
      </c>
    </row>
    <row r="221" s="12" customFormat="1" ht="25.92" customHeight="1">
      <c r="A221" s="12"/>
      <c r="B221" s="190"/>
      <c r="C221" s="191"/>
      <c r="D221" s="192" t="s">
        <v>74</v>
      </c>
      <c r="E221" s="193" t="s">
        <v>178</v>
      </c>
      <c r="F221" s="193" t="s">
        <v>276</v>
      </c>
      <c r="G221" s="191"/>
      <c r="H221" s="191"/>
      <c r="I221" s="194"/>
      <c r="J221" s="195">
        <f>BK221</f>
        <v>0</v>
      </c>
      <c r="K221" s="191"/>
      <c r="L221" s="196"/>
      <c r="M221" s="197"/>
      <c r="N221" s="198"/>
      <c r="O221" s="198"/>
      <c r="P221" s="199">
        <f>P222+P288</f>
        <v>0</v>
      </c>
      <c r="Q221" s="198"/>
      <c r="R221" s="199">
        <f>R222+R288</f>
        <v>11.785519999999998</v>
      </c>
      <c r="S221" s="198"/>
      <c r="T221" s="200">
        <f>T222+T288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140</v>
      </c>
      <c r="AT221" s="202" t="s">
        <v>74</v>
      </c>
      <c r="AU221" s="202" t="s">
        <v>75</v>
      </c>
      <c r="AY221" s="201" t="s">
        <v>120</v>
      </c>
      <c r="BK221" s="203">
        <f>BK222+BK288</f>
        <v>0</v>
      </c>
    </row>
    <row r="222" s="12" customFormat="1" ht="22.8" customHeight="1">
      <c r="A222" s="12"/>
      <c r="B222" s="190"/>
      <c r="C222" s="191"/>
      <c r="D222" s="192" t="s">
        <v>74</v>
      </c>
      <c r="E222" s="204" t="s">
        <v>277</v>
      </c>
      <c r="F222" s="204" t="s">
        <v>278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SUM(P223:P287)</f>
        <v>0</v>
      </c>
      <c r="Q222" s="198"/>
      <c r="R222" s="199">
        <f>SUM(R223:R287)</f>
        <v>1.0970599999999999</v>
      </c>
      <c r="S222" s="198"/>
      <c r="T222" s="200">
        <f>SUM(T223:T287)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140</v>
      </c>
      <c r="AT222" s="202" t="s">
        <v>74</v>
      </c>
      <c r="AU222" s="202" t="s">
        <v>82</v>
      </c>
      <c r="AY222" s="201" t="s">
        <v>120</v>
      </c>
      <c r="BK222" s="203">
        <f>SUM(BK223:BK287)</f>
        <v>0</v>
      </c>
    </row>
    <row r="223" s="2" customFormat="1" ht="16.5" customHeight="1">
      <c r="A223" s="40"/>
      <c r="B223" s="41"/>
      <c r="C223" s="206" t="s">
        <v>279</v>
      </c>
      <c r="D223" s="206" t="s">
        <v>122</v>
      </c>
      <c r="E223" s="207" t="s">
        <v>280</v>
      </c>
      <c r="F223" s="208" t="s">
        <v>281</v>
      </c>
      <c r="G223" s="209" t="s">
        <v>143</v>
      </c>
      <c r="H223" s="210">
        <v>46</v>
      </c>
      <c r="I223" s="211"/>
      <c r="J223" s="212">
        <f>ROUND(I223*H223,2)</f>
        <v>0</v>
      </c>
      <c r="K223" s="208" t="s">
        <v>126</v>
      </c>
      <c r="L223" s="46"/>
      <c r="M223" s="213" t="s">
        <v>19</v>
      </c>
      <c r="N223" s="214" t="s">
        <v>46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282</v>
      </c>
      <c r="AT223" s="217" t="s">
        <v>122</v>
      </c>
      <c r="AU223" s="217" t="s">
        <v>84</v>
      </c>
      <c r="AY223" s="19" t="s">
        <v>120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82</v>
      </c>
      <c r="BK223" s="218">
        <f>ROUND(I223*H223,2)</f>
        <v>0</v>
      </c>
      <c r="BL223" s="19" t="s">
        <v>282</v>
      </c>
      <c r="BM223" s="217" t="s">
        <v>283</v>
      </c>
    </row>
    <row r="224" s="2" customFormat="1">
      <c r="A224" s="40"/>
      <c r="B224" s="41"/>
      <c r="C224" s="42"/>
      <c r="D224" s="219" t="s">
        <v>129</v>
      </c>
      <c r="E224" s="42"/>
      <c r="F224" s="220" t="s">
        <v>284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129</v>
      </c>
      <c r="AU224" s="19" t="s">
        <v>84</v>
      </c>
    </row>
    <row r="225" s="13" customFormat="1">
      <c r="A225" s="13"/>
      <c r="B225" s="224"/>
      <c r="C225" s="225"/>
      <c r="D225" s="226" t="s">
        <v>131</v>
      </c>
      <c r="E225" s="227" t="s">
        <v>19</v>
      </c>
      <c r="F225" s="228" t="s">
        <v>285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131</v>
      </c>
      <c r="AU225" s="234" t="s">
        <v>84</v>
      </c>
      <c r="AV225" s="13" t="s">
        <v>82</v>
      </c>
      <c r="AW225" s="13" t="s">
        <v>37</v>
      </c>
      <c r="AX225" s="13" t="s">
        <v>75</v>
      </c>
      <c r="AY225" s="234" t="s">
        <v>120</v>
      </c>
    </row>
    <row r="226" s="14" customFormat="1">
      <c r="A226" s="14"/>
      <c r="B226" s="235"/>
      <c r="C226" s="236"/>
      <c r="D226" s="226" t="s">
        <v>131</v>
      </c>
      <c r="E226" s="237" t="s">
        <v>19</v>
      </c>
      <c r="F226" s="238" t="s">
        <v>286</v>
      </c>
      <c r="G226" s="236"/>
      <c r="H226" s="239">
        <v>46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131</v>
      </c>
      <c r="AU226" s="245" t="s">
        <v>84</v>
      </c>
      <c r="AV226" s="14" t="s">
        <v>84</v>
      </c>
      <c r="AW226" s="14" t="s">
        <v>37</v>
      </c>
      <c r="AX226" s="14" t="s">
        <v>75</v>
      </c>
      <c r="AY226" s="245" t="s">
        <v>120</v>
      </c>
    </row>
    <row r="227" s="15" customFormat="1">
      <c r="A227" s="15"/>
      <c r="B227" s="246"/>
      <c r="C227" s="247"/>
      <c r="D227" s="226" t="s">
        <v>131</v>
      </c>
      <c r="E227" s="248" t="s">
        <v>19</v>
      </c>
      <c r="F227" s="249" t="s">
        <v>134</v>
      </c>
      <c r="G227" s="247"/>
      <c r="H227" s="250">
        <v>46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131</v>
      </c>
      <c r="AU227" s="256" t="s">
        <v>84</v>
      </c>
      <c r="AV227" s="15" t="s">
        <v>127</v>
      </c>
      <c r="AW227" s="15" t="s">
        <v>37</v>
      </c>
      <c r="AX227" s="15" t="s">
        <v>82</v>
      </c>
      <c r="AY227" s="256" t="s">
        <v>120</v>
      </c>
    </row>
    <row r="228" s="2" customFormat="1" ht="16.5" customHeight="1">
      <c r="A228" s="40"/>
      <c r="B228" s="41"/>
      <c r="C228" s="257" t="s">
        <v>287</v>
      </c>
      <c r="D228" s="257" t="s">
        <v>178</v>
      </c>
      <c r="E228" s="258" t="s">
        <v>288</v>
      </c>
      <c r="F228" s="259" t="s">
        <v>289</v>
      </c>
      <c r="G228" s="260" t="s">
        <v>220</v>
      </c>
      <c r="H228" s="261">
        <v>28.52</v>
      </c>
      <c r="I228" s="262"/>
      <c r="J228" s="263">
        <f>ROUND(I228*H228,2)</f>
        <v>0</v>
      </c>
      <c r="K228" s="259" t="s">
        <v>126</v>
      </c>
      <c r="L228" s="264"/>
      <c r="M228" s="265" t="s">
        <v>19</v>
      </c>
      <c r="N228" s="266" t="s">
        <v>46</v>
      </c>
      <c r="O228" s="86"/>
      <c r="P228" s="215">
        <f>O228*H228</f>
        <v>0</v>
      </c>
      <c r="Q228" s="215">
        <v>0.001</v>
      </c>
      <c r="R228" s="215">
        <f>Q228*H228</f>
        <v>0.02852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177</v>
      </c>
      <c r="AT228" s="217" t="s">
        <v>178</v>
      </c>
      <c r="AU228" s="217" t="s">
        <v>84</v>
      </c>
      <c r="AY228" s="19" t="s">
        <v>120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82</v>
      </c>
      <c r="BK228" s="218">
        <f>ROUND(I228*H228,2)</f>
        <v>0</v>
      </c>
      <c r="BL228" s="19" t="s">
        <v>127</v>
      </c>
      <c r="BM228" s="217" t="s">
        <v>290</v>
      </c>
    </row>
    <row r="229" s="13" customFormat="1">
      <c r="A229" s="13"/>
      <c r="B229" s="224"/>
      <c r="C229" s="225"/>
      <c r="D229" s="226" t="s">
        <v>131</v>
      </c>
      <c r="E229" s="227" t="s">
        <v>19</v>
      </c>
      <c r="F229" s="228" t="s">
        <v>285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131</v>
      </c>
      <c r="AU229" s="234" t="s">
        <v>84</v>
      </c>
      <c r="AV229" s="13" t="s">
        <v>82</v>
      </c>
      <c r="AW229" s="13" t="s">
        <v>37</v>
      </c>
      <c r="AX229" s="13" t="s">
        <v>75</v>
      </c>
      <c r="AY229" s="234" t="s">
        <v>120</v>
      </c>
    </row>
    <row r="230" s="14" customFormat="1">
      <c r="A230" s="14"/>
      <c r="B230" s="235"/>
      <c r="C230" s="236"/>
      <c r="D230" s="226" t="s">
        <v>131</v>
      </c>
      <c r="E230" s="237" t="s">
        <v>19</v>
      </c>
      <c r="F230" s="238" t="s">
        <v>291</v>
      </c>
      <c r="G230" s="236"/>
      <c r="H230" s="239">
        <v>28.52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131</v>
      </c>
      <c r="AU230" s="245" t="s">
        <v>84</v>
      </c>
      <c r="AV230" s="14" t="s">
        <v>84</v>
      </c>
      <c r="AW230" s="14" t="s">
        <v>37</v>
      </c>
      <c r="AX230" s="14" t="s">
        <v>75</v>
      </c>
      <c r="AY230" s="245" t="s">
        <v>120</v>
      </c>
    </row>
    <row r="231" s="15" customFormat="1">
      <c r="A231" s="15"/>
      <c r="B231" s="246"/>
      <c r="C231" s="247"/>
      <c r="D231" s="226" t="s">
        <v>131</v>
      </c>
      <c r="E231" s="248" t="s">
        <v>19</v>
      </c>
      <c r="F231" s="249" t="s">
        <v>134</v>
      </c>
      <c r="G231" s="247"/>
      <c r="H231" s="250">
        <v>28.52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6" t="s">
        <v>131</v>
      </c>
      <c r="AU231" s="256" t="s">
        <v>84</v>
      </c>
      <c r="AV231" s="15" t="s">
        <v>127</v>
      </c>
      <c r="AW231" s="15" t="s">
        <v>37</v>
      </c>
      <c r="AX231" s="15" t="s">
        <v>82</v>
      </c>
      <c r="AY231" s="256" t="s">
        <v>120</v>
      </c>
    </row>
    <row r="232" s="2" customFormat="1" ht="24.15" customHeight="1">
      <c r="A232" s="40"/>
      <c r="B232" s="41"/>
      <c r="C232" s="206" t="s">
        <v>292</v>
      </c>
      <c r="D232" s="206" t="s">
        <v>122</v>
      </c>
      <c r="E232" s="207" t="s">
        <v>293</v>
      </c>
      <c r="F232" s="208" t="s">
        <v>294</v>
      </c>
      <c r="G232" s="209" t="s">
        <v>143</v>
      </c>
      <c r="H232" s="210">
        <v>102</v>
      </c>
      <c r="I232" s="211"/>
      <c r="J232" s="212">
        <f>ROUND(I232*H232,2)</f>
        <v>0</v>
      </c>
      <c r="K232" s="208" t="s">
        <v>126</v>
      </c>
      <c r="L232" s="46"/>
      <c r="M232" s="213" t="s">
        <v>19</v>
      </c>
      <c r="N232" s="214" t="s">
        <v>46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282</v>
      </c>
      <c r="AT232" s="217" t="s">
        <v>122</v>
      </c>
      <c r="AU232" s="217" t="s">
        <v>84</v>
      </c>
      <c r="AY232" s="19" t="s">
        <v>120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82</v>
      </c>
      <c r="BK232" s="218">
        <f>ROUND(I232*H232,2)</f>
        <v>0</v>
      </c>
      <c r="BL232" s="19" t="s">
        <v>282</v>
      </c>
      <c r="BM232" s="217" t="s">
        <v>295</v>
      </c>
    </row>
    <row r="233" s="2" customFormat="1">
      <c r="A233" s="40"/>
      <c r="B233" s="41"/>
      <c r="C233" s="42"/>
      <c r="D233" s="219" t="s">
        <v>129</v>
      </c>
      <c r="E233" s="42"/>
      <c r="F233" s="220" t="s">
        <v>296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129</v>
      </c>
      <c r="AU233" s="19" t="s">
        <v>84</v>
      </c>
    </row>
    <row r="234" s="13" customFormat="1">
      <c r="A234" s="13"/>
      <c r="B234" s="224"/>
      <c r="C234" s="225"/>
      <c r="D234" s="226" t="s">
        <v>131</v>
      </c>
      <c r="E234" s="227" t="s">
        <v>19</v>
      </c>
      <c r="F234" s="228" t="s">
        <v>297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131</v>
      </c>
      <c r="AU234" s="234" t="s">
        <v>84</v>
      </c>
      <c r="AV234" s="13" t="s">
        <v>82</v>
      </c>
      <c r="AW234" s="13" t="s">
        <v>37</v>
      </c>
      <c r="AX234" s="13" t="s">
        <v>75</v>
      </c>
      <c r="AY234" s="234" t="s">
        <v>120</v>
      </c>
    </row>
    <row r="235" s="13" customFormat="1">
      <c r="A235" s="13"/>
      <c r="B235" s="224"/>
      <c r="C235" s="225"/>
      <c r="D235" s="226" t="s">
        <v>131</v>
      </c>
      <c r="E235" s="227" t="s">
        <v>19</v>
      </c>
      <c r="F235" s="228" t="s">
        <v>298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131</v>
      </c>
      <c r="AU235" s="234" t="s">
        <v>84</v>
      </c>
      <c r="AV235" s="13" t="s">
        <v>82</v>
      </c>
      <c r="AW235" s="13" t="s">
        <v>37</v>
      </c>
      <c r="AX235" s="13" t="s">
        <v>75</v>
      </c>
      <c r="AY235" s="234" t="s">
        <v>120</v>
      </c>
    </row>
    <row r="236" s="14" customFormat="1">
      <c r="A236" s="14"/>
      <c r="B236" s="235"/>
      <c r="C236" s="236"/>
      <c r="D236" s="226" t="s">
        <v>131</v>
      </c>
      <c r="E236" s="237" t="s">
        <v>19</v>
      </c>
      <c r="F236" s="238" t="s">
        <v>299</v>
      </c>
      <c r="G236" s="236"/>
      <c r="H236" s="239">
        <v>90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131</v>
      </c>
      <c r="AU236" s="245" t="s">
        <v>84</v>
      </c>
      <c r="AV236" s="14" t="s">
        <v>84</v>
      </c>
      <c r="AW236" s="14" t="s">
        <v>37</v>
      </c>
      <c r="AX236" s="14" t="s">
        <v>75</v>
      </c>
      <c r="AY236" s="245" t="s">
        <v>120</v>
      </c>
    </row>
    <row r="237" s="13" customFormat="1">
      <c r="A237" s="13"/>
      <c r="B237" s="224"/>
      <c r="C237" s="225"/>
      <c r="D237" s="226" t="s">
        <v>131</v>
      </c>
      <c r="E237" s="227" t="s">
        <v>19</v>
      </c>
      <c r="F237" s="228" t="s">
        <v>300</v>
      </c>
      <c r="G237" s="225"/>
      <c r="H237" s="227" t="s">
        <v>19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131</v>
      </c>
      <c r="AU237" s="234" t="s">
        <v>84</v>
      </c>
      <c r="AV237" s="13" t="s">
        <v>82</v>
      </c>
      <c r="AW237" s="13" t="s">
        <v>37</v>
      </c>
      <c r="AX237" s="13" t="s">
        <v>75</v>
      </c>
      <c r="AY237" s="234" t="s">
        <v>120</v>
      </c>
    </row>
    <row r="238" s="14" customFormat="1">
      <c r="A238" s="14"/>
      <c r="B238" s="235"/>
      <c r="C238" s="236"/>
      <c r="D238" s="226" t="s">
        <v>131</v>
      </c>
      <c r="E238" s="237" t="s">
        <v>19</v>
      </c>
      <c r="F238" s="238" t="s">
        <v>8</v>
      </c>
      <c r="G238" s="236"/>
      <c r="H238" s="239">
        <v>12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131</v>
      </c>
      <c r="AU238" s="245" t="s">
        <v>84</v>
      </c>
      <c r="AV238" s="14" t="s">
        <v>84</v>
      </c>
      <c r="AW238" s="14" t="s">
        <v>37</v>
      </c>
      <c r="AX238" s="14" t="s">
        <v>75</v>
      </c>
      <c r="AY238" s="245" t="s">
        <v>120</v>
      </c>
    </row>
    <row r="239" s="15" customFormat="1">
      <c r="A239" s="15"/>
      <c r="B239" s="246"/>
      <c r="C239" s="247"/>
      <c r="D239" s="226" t="s">
        <v>131</v>
      </c>
      <c r="E239" s="248" t="s">
        <v>19</v>
      </c>
      <c r="F239" s="249" t="s">
        <v>134</v>
      </c>
      <c r="G239" s="247"/>
      <c r="H239" s="250">
        <v>102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131</v>
      </c>
      <c r="AU239" s="256" t="s">
        <v>84</v>
      </c>
      <c r="AV239" s="15" t="s">
        <v>127</v>
      </c>
      <c r="AW239" s="15" t="s">
        <v>37</v>
      </c>
      <c r="AX239" s="15" t="s">
        <v>82</v>
      </c>
      <c r="AY239" s="256" t="s">
        <v>120</v>
      </c>
    </row>
    <row r="240" s="2" customFormat="1" ht="16.5" customHeight="1">
      <c r="A240" s="40"/>
      <c r="B240" s="41"/>
      <c r="C240" s="257" t="s">
        <v>301</v>
      </c>
      <c r="D240" s="257" t="s">
        <v>178</v>
      </c>
      <c r="E240" s="258" t="s">
        <v>302</v>
      </c>
      <c r="F240" s="259" t="s">
        <v>303</v>
      </c>
      <c r="G240" s="260" t="s">
        <v>143</v>
      </c>
      <c r="H240" s="261">
        <v>12</v>
      </c>
      <c r="I240" s="262"/>
      <c r="J240" s="263">
        <f>ROUND(I240*H240,2)</f>
        <v>0</v>
      </c>
      <c r="K240" s="259" t="s">
        <v>126</v>
      </c>
      <c r="L240" s="264"/>
      <c r="M240" s="265" t="s">
        <v>19</v>
      </c>
      <c r="N240" s="266" t="s">
        <v>46</v>
      </c>
      <c r="O240" s="86"/>
      <c r="P240" s="215">
        <f>O240*H240</f>
        <v>0</v>
      </c>
      <c r="Q240" s="215">
        <v>0.00017000000000000001</v>
      </c>
      <c r="R240" s="215">
        <f>Q240*H240</f>
        <v>0.0020400000000000001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177</v>
      </c>
      <c r="AT240" s="217" t="s">
        <v>178</v>
      </c>
      <c r="AU240" s="217" t="s">
        <v>84</v>
      </c>
      <c r="AY240" s="19" t="s">
        <v>120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82</v>
      </c>
      <c r="BK240" s="218">
        <f>ROUND(I240*H240,2)</f>
        <v>0</v>
      </c>
      <c r="BL240" s="19" t="s">
        <v>127</v>
      </c>
      <c r="BM240" s="217" t="s">
        <v>304</v>
      </c>
    </row>
    <row r="241" s="13" customFormat="1">
      <c r="A241" s="13"/>
      <c r="B241" s="224"/>
      <c r="C241" s="225"/>
      <c r="D241" s="226" t="s">
        <v>131</v>
      </c>
      <c r="E241" s="227" t="s">
        <v>19</v>
      </c>
      <c r="F241" s="228" t="s">
        <v>297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131</v>
      </c>
      <c r="AU241" s="234" t="s">
        <v>84</v>
      </c>
      <c r="AV241" s="13" t="s">
        <v>82</v>
      </c>
      <c r="AW241" s="13" t="s">
        <v>37</v>
      </c>
      <c r="AX241" s="13" t="s">
        <v>75</v>
      </c>
      <c r="AY241" s="234" t="s">
        <v>120</v>
      </c>
    </row>
    <row r="242" s="14" customFormat="1">
      <c r="A242" s="14"/>
      <c r="B242" s="235"/>
      <c r="C242" s="236"/>
      <c r="D242" s="226" t="s">
        <v>131</v>
      </c>
      <c r="E242" s="237" t="s">
        <v>19</v>
      </c>
      <c r="F242" s="238" t="s">
        <v>8</v>
      </c>
      <c r="G242" s="236"/>
      <c r="H242" s="239">
        <v>12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131</v>
      </c>
      <c r="AU242" s="245" t="s">
        <v>84</v>
      </c>
      <c r="AV242" s="14" t="s">
        <v>84</v>
      </c>
      <c r="AW242" s="14" t="s">
        <v>37</v>
      </c>
      <c r="AX242" s="14" t="s">
        <v>75</v>
      </c>
      <c r="AY242" s="245" t="s">
        <v>120</v>
      </c>
    </row>
    <row r="243" s="15" customFormat="1">
      <c r="A243" s="15"/>
      <c r="B243" s="246"/>
      <c r="C243" s="247"/>
      <c r="D243" s="226" t="s">
        <v>131</v>
      </c>
      <c r="E243" s="248" t="s">
        <v>19</v>
      </c>
      <c r="F243" s="249" t="s">
        <v>134</v>
      </c>
      <c r="G243" s="247"/>
      <c r="H243" s="250">
        <v>12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6" t="s">
        <v>131</v>
      </c>
      <c r="AU243" s="256" t="s">
        <v>84</v>
      </c>
      <c r="AV243" s="15" t="s">
        <v>127</v>
      </c>
      <c r="AW243" s="15" t="s">
        <v>37</v>
      </c>
      <c r="AX243" s="15" t="s">
        <v>82</v>
      </c>
      <c r="AY243" s="256" t="s">
        <v>120</v>
      </c>
    </row>
    <row r="244" s="2" customFormat="1" ht="16.5" customHeight="1">
      <c r="A244" s="40"/>
      <c r="B244" s="41"/>
      <c r="C244" s="257" t="s">
        <v>305</v>
      </c>
      <c r="D244" s="257" t="s">
        <v>178</v>
      </c>
      <c r="E244" s="258" t="s">
        <v>306</v>
      </c>
      <c r="F244" s="259" t="s">
        <v>307</v>
      </c>
      <c r="G244" s="260" t="s">
        <v>143</v>
      </c>
      <c r="H244" s="261">
        <v>90</v>
      </c>
      <c r="I244" s="262"/>
      <c r="J244" s="263">
        <f>ROUND(I244*H244,2)</f>
        <v>0</v>
      </c>
      <c r="K244" s="259" t="s">
        <v>126</v>
      </c>
      <c r="L244" s="264"/>
      <c r="M244" s="265" t="s">
        <v>19</v>
      </c>
      <c r="N244" s="266" t="s">
        <v>46</v>
      </c>
      <c r="O244" s="86"/>
      <c r="P244" s="215">
        <f>O244*H244</f>
        <v>0</v>
      </c>
      <c r="Q244" s="215">
        <v>0.00012</v>
      </c>
      <c r="R244" s="215">
        <f>Q244*H244</f>
        <v>0.010800000000000001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177</v>
      </c>
      <c r="AT244" s="217" t="s">
        <v>178</v>
      </c>
      <c r="AU244" s="217" t="s">
        <v>84</v>
      </c>
      <c r="AY244" s="19" t="s">
        <v>120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82</v>
      </c>
      <c r="BK244" s="218">
        <f>ROUND(I244*H244,2)</f>
        <v>0</v>
      </c>
      <c r="BL244" s="19" t="s">
        <v>127</v>
      </c>
      <c r="BM244" s="217" t="s">
        <v>308</v>
      </c>
    </row>
    <row r="245" s="13" customFormat="1">
      <c r="A245" s="13"/>
      <c r="B245" s="224"/>
      <c r="C245" s="225"/>
      <c r="D245" s="226" t="s">
        <v>131</v>
      </c>
      <c r="E245" s="227" t="s">
        <v>19</v>
      </c>
      <c r="F245" s="228" t="s">
        <v>297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131</v>
      </c>
      <c r="AU245" s="234" t="s">
        <v>84</v>
      </c>
      <c r="AV245" s="13" t="s">
        <v>82</v>
      </c>
      <c r="AW245" s="13" t="s">
        <v>37</v>
      </c>
      <c r="AX245" s="13" t="s">
        <v>75</v>
      </c>
      <c r="AY245" s="234" t="s">
        <v>120</v>
      </c>
    </row>
    <row r="246" s="14" customFormat="1">
      <c r="A246" s="14"/>
      <c r="B246" s="235"/>
      <c r="C246" s="236"/>
      <c r="D246" s="226" t="s">
        <v>131</v>
      </c>
      <c r="E246" s="237" t="s">
        <v>19</v>
      </c>
      <c r="F246" s="238" t="s">
        <v>299</v>
      </c>
      <c r="G246" s="236"/>
      <c r="H246" s="239">
        <v>90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131</v>
      </c>
      <c r="AU246" s="245" t="s">
        <v>84</v>
      </c>
      <c r="AV246" s="14" t="s">
        <v>84</v>
      </c>
      <c r="AW246" s="14" t="s">
        <v>37</v>
      </c>
      <c r="AX246" s="14" t="s">
        <v>75</v>
      </c>
      <c r="AY246" s="245" t="s">
        <v>120</v>
      </c>
    </row>
    <row r="247" s="15" customFormat="1">
      <c r="A247" s="15"/>
      <c r="B247" s="246"/>
      <c r="C247" s="247"/>
      <c r="D247" s="226" t="s">
        <v>131</v>
      </c>
      <c r="E247" s="248" t="s">
        <v>19</v>
      </c>
      <c r="F247" s="249" t="s">
        <v>134</v>
      </c>
      <c r="G247" s="247"/>
      <c r="H247" s="250">
        <v>90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6" t="s">
        <v>131</v>
      </c>
      <c r="AU247" s="256" t="s">
        <v>84</v>
      </c>
      <c r="AV247" s="15" t="s">
        <v>127</v>
      </c>
      <c r="AW247" s="15" t="s">
        <v>37</v>
      </c>
      <c r="AX247" s="15" t="s">
        <v>82</v>
      </c>
      <c r="AY247" s="256" t="s">
        <v>120</v>
      </c>
    </row>
    <row r="248" s="2" customFormat="1" ht="24.15" customHeight="1">
      <c r="A248" s="40"/>
      <c r="B248" s="41"/>
      <c r="C248" s="206" t="s">
        <v>309</v>
      </c>
      <c r="D248" s="206" t="s">
        <v>122</v>
      </c>
      <c r="E248" s="207" t="s">
        <v>310</v>
      </c>
      <c r="F248" s="208" t="s">
        <v>311</v>
      </c>
      <c r="G248" s="209" t="s">
        <v>143</v>
      </c>
      <c r="H248" s="210">
        <v>1173</v>
      </c>
      <c r="I248" s="211"/>
      <c r="J248" s="212">
        <f>ROUND(I248*H248,2)</f>
        <v>0</v>
      </c>
      <c r="K248" s="208" t="s">
        <v>126</v>
      </c>
      <c r="L248" s="46"/>
      <c r="M248" s="213" t="s">
        <v>19</v>
      </c>
      <c r="N248" s="214" t="s">
        <v>46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282</v>
      </c>
      <c r="AT248" s="217" t="s">
        <v>122</v>
      </c>
      <c r="AU248" s="217" t="s">
        <v>84</v>
      </c>
      <c r="AY248" s="19" t="s">
        <v>120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82</v>
      </c>
      <c r="BK248" s="218">
        <f>ROUND(I248*H248,2)</f>
        <v>0</v>
      </c>
      <c r="BL248" s="19" t="s">
        <v>282</v>
      </c>
      <c r="BM248" s="217" t="s">
        <v>312</v>
      </c>
    </row>
    <row r="249" s="2" customFormat="1">
      <c r="A249" s="40"/>
      <c r="B249" s="41"/>
      <c r="C249" s="42"/>
      <c r="D249" s="219" t="s">
        <v>129</v>
      </c>
      <c r="E249" s="42"/>
      <c r="F249" s="220" t="s">
        <v>313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129</v>
      </c>
      <c r="AU249" s="19" t="s">
        <v>84</v>
      </c>
    </row>
    <row r="250" s="13" customFormat="1">
      <c r="A250" s="13"/>
      <c r="B250" s="224"/>
      <c r="C250" s="225"/>
      <c r="D250" s="226" t="s">
        <v>131</v>
      </c>
      <c r="E250" s="227" t="s">
        <v>19</v>
      </c>
      <c r="F250" s="228" t="s">
        <v>297</v>
      </c>
      <c r="G250" s="225"/>
      <c r="H250" s="227" t="s">
        <v>19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131</v>
      </c>
      <c r="AU250" s="234" t="s">
        <v>84</v>
      </c>
      <c r="AV250" s="13" t="s">
        <v>82</v>
      </c>
      <c r="AW250" s="13" t="s">
        <v>37</v>
      </c>
      <c r="AX250" s="13" t="s">
        <v>75</v>
      </c>
      <c r="AY250" s="234" t="s">
        <v>120</v>
      </c>
    </row>
    <row r="251" s="14" customFormat="1">
      <c r="A251" s="14"/>
      <c r="B251" s="235"/>
      <c r="C251" s="236"/>
      <c r="D251" s="226" t="s">
        <v>131</v>
      </c>
      <c r="E251" s="237" t="s">
        <v>19</v>
      </c>
      <c r="F251" s="238" t="s">
        <v>314</v>
      </c>
      <c r="G251" s="236"/>
      <c r="H251" s="239">
        <v>1173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131</v>
      </c>
      <c r="AU251" s="245" t="s">
        <v>84</v>
      </c>
      <c r="AV251" s="14" t="s">
        <v>84</v>
      </c>
      <c r="AW251" s="14" t="s">
        <v>37</v>
      </c>
      <c r="AX251" s="14" t="s">
        <v>75</v>
      </c>
      <c r="AY251" s="245" t="s">
        <v>120</v>
      </c>
    </row>
    <row r="252" s="15" customFormat="1">
      <c r="A252" s="15"/>
      <c r="B252" s="246"/>
      <c r="C252" s="247"/>
      <c r="D252" s="226" t="s">
        <v>131</v>
      </c>
      <c r="E252" s="248" t="s">
        <v>19</v>
      </c>
      <c r="F252" s="249" t="s">
        <v>134</v>
      </c>
      <c r="G252" s="247"/>
      <c r="H252" s="250">
        <v>1173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6" t="s">
        <v>131</v>
      </c>
      <c r="AU252" s="256" t="s">
        <v>84</v>
      </c>
      <c r="AV252" s="15" t="s">
        <v>127</v>
      </c>
      <c r="AW252" s="15" t="s">
        <v>37</v>
      </c>
      <c r="AX252" s="15" t="s">
        <v>82</v>
      </c>
      <c r="AY252" s="256" t="s">
        <v>120</v>
      </c>
    </row>
    <row r="253" s="2" customFormat="1" ht="16.5" customHeight="1">
      <c r="A253" s="40"/>
      <c r="B253" s="41"/>
      <c r="C253" s="257" t="s">
        <v>315</v>
      </c>
      <c r="D253" s="257" t="s">
        <v>178</v>
      </c>
      <c r="E253" s="258" t="s">
        <v>316</v>
      </c>
      <c r="F253" s="259" t="s">
        <v>317</v>
      </c>
      <c r="G253" s="260" t="s">
        <v>143</v>
      </c>
      <c r="H253" s="261">
        <v>1173</v>
      </c>
      <c r="I253" s="262"/>
      <c r="J253" s="263">
        <f>ROUND(I253*H253,2)</f>
        <v>0</v>
      </c>
      <c r="K253" s="259" t="s">
        <v>126</v>
      </c>
      <c r="L253" s="264"/>
      <c r="M253" s="265" t="s">
        <v>19</v>
      </c>
      <c r="N253" s="266" t="s">
        <v>46</v>
      </c>
      <c r="O253" s="86"/>
      <c r="P253" s="215">
        <f>O253*H253</f>
        <v>0</v>
      </c>
      <c r="Q253" s="215">
        <v>0.00089999999999999998</v>
      </c>
      <c r="R253" s="215">
        <f>Q253*H253</f>
        <v>1.0556999999999999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177</v>
      </c>
      <c r="AT253" s="217" t="s">
        <v>178</v>
      </c>
      <c r="AU253" s="217" t="s">
        <v>84</v>
      </c>
      <c r="AY253" s="19" t="s">
        <v>120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82</v>
      </c>
      <c r="BK253" s="218">
        <f>ROUND(I253*H253,2)</f>
        <v>0</v>
      </c>
      <c r="BL253" s="19" t="s">
        <v>127</v>
      </c>
      <c r="BM253" s="217" t="s">
        <v>318</v>
      </c>
    </row>
    <row r="254" s="13" customFormat="1">
      <c r="A254" s="13"/>
      <c r="B254" s="224"/>
      <c r="C254" s="225"/>
      <c r="D254" s="226" t="s">
        <v>131</v>
      </c>
      <c r="E254" s="227" t="s">
        <v>19</v>
      </c>
      <c r="F254" s="228" t="s">
        <v>297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131</v>
      </c>
      <c r="AU254" s="234" t="s">
        <v>84</v>
      </c>
      <c r="AV254" s="13" t="s">
        <v>82</v>
      </c>
      <c r="AW254" s="13" t="s">
        <v>37</v>
      </c>
      <c r="AX254" s="13" t="s">
        <v>75</v>
      </c>
      <c r="AY254" s="234" t="s">
        <v>120</v>
      </c>
    </row>
    <row r="255" s="14" customFormat="1">
      <c r="A255" s="14"/>
      <c r="B255" s="235"/>
      <c r="C255" s="236"/>
      <c r="D255" s="226" t="s">
        <v>131</v>
      </c>
      <c r="E255" s="237" t="s">
        <v>19</v>
      </c>
      <c r="F255" s="238" t="s">
        <v>314</v>
      </c>
      <c r="G255" s="236"/>
      <c r="H255" s="239">
        <v>1173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131</v>
      </c>
      <c r="AU255" s="245" t="s">
        <v>84</v>
      </c>
      <c r="AV255" s="14" t="s">
        <v>84</v>
      </c>
      <c r="AW255" s="14" t="s">
        <v>37</v>
      </c>
      <c r="AX255" s="14" t="s">
        <v>75</v>
      </c>
      <c r="AY255" s="245" t="s">
        <v>120</v>
      </c>
    </row>
    <row r="256" s="15" customFormat="1">
      <c r="A256" s="15"/>
      <c r="B256" s="246"/>
      <c r="C256" s="247"/>
      <c r="D256" s="226" t="s">
        <v>131</v>
      </c>
      <c r="E256" s="248" t="s">
        <v>19</v>
      </c>
      <c r="F256" s="249" t="s">
        <v>134</v>
      </c>
      <c r="G256" s="247"/>
      <c r="H256" s="250">
        <v>1173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131</v>
      </c>
      <c r="AU256" s="256" t="s">
        <v>84</v>
      </c>
      <c r="AV256" s="15" t="s">
        <v>127</v>
      </c>
      <c r="AW256" s="15" t="s">
        <v>37</v>
      </c>
      <c r="AX256" s="15" t="s">
        <v>82</v>
      </c>
      <c r="AY256" s="256" t="s">
        <v>120</v>
      </c>
    </row>
    <row r="257" s="2" customFormat="1" ht="16.5" customHeight="1">
      <c r="A257" s="40"/>
      <c r="B257" s="41"/>
      <c r="C257" s="206" t="s">
        <v>319</v>
      </c>
      <c r="D257" s="206" t="s">
        <v>122</v>
      </c>
      <c r="E257" s="207" t="s">
        <v>320</v>
      </c>
      <c r="F257" s="208" t="s">
        <v>321</v>
      </c>
      <c r="G257" s="209" t="s">
        <v>165</v>
      </c>
      <c r="H257" s="210">
        <v>12</v>
      </c>
      <c r="I257" s="211"/>
      <c r="J257" s="212">
        <f>ROUND(I257*H257,2)</f>
        <v>0</v>
      </c>
      <c r="K257" s="208" t="s">
        <v>126</v>
      </c>
      <c r="L257" s="46"/>
      <c r="M257" s="213" t="s">
        <v>19</v>
      </c>
      <c r="N257" s="214" t="s">
        <v>46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282</v>
      </c>
      <c r="AT257" s="217" t="s">
        <v>122</v>
      </c>
      <c r="AU257" s="217" t="s">
        <v>84</v>
      </c>
      <c r="AY257" s="19" t="s">
        <v>120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82</v>
      </c>
      <c r="BK257" s="218">
        <f>ROUND(I257*H257,2)</f>
        <v>0</v>
      </c>
      <c r="BL257" s="19" t="s">
        <v>282</v>
      </c>
      <c r="BM257" s="217" t="s">
        <v>322</v>
      </c>
    </row>
    <row r="258" s="2" customFormat="1">
      <c r="A258" s="40"/>
      <c r="B258" s="41"/>
      <c r="C258" s="42"/>
      <c r="D258" s="219" t="s">
        <v>129</v>
      </c>
      <c r="E258" s="42"/>
      <c r="F258" s="220" t="s">
        <v>323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129</v>
      </c>
      <c r="AU258" s="19" t="s">
        <v>84</v>
      </c>
    </row>
    <row r="259" s="13" customFormat="1">
      <c r="A259" s="13"/>
      <c r="B259" s="224"/>
      <c r="C259" s="225"/>
      <c r="D259" s="226" t="s">
        <v>131</v>
      </c>
      <c r="E259" s="227" t="s">
        <v>19</v>
      </c>
      <c r="F259" s="228" t="s">
        <v>226</v>
      </c>
      <c r="G259" s="225"/>
      <c r="H259" s="227" t="s">
        <v>19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131</v>
      </c>
      <c r="AU259" s="234" t="s">
        <v>84</v>
      </c>
      <c r="AV259" s="13" t="s">
        <v>82</v>
      </c>
      <c r="AW259" s="13" t="s">
        <v>37</v>
      </c>
      <c r="AX259" s="13" t="s">
        <v>75</v>
      </c>
      <c r="AY259" s="234" t="s">
        <v>120</v>
      </c>
    </row>
    <row r="260" s="14" customFormat="1">
      <c r="A260" s="14"/>
      <c r="B260" s="235"/>
      <c r="C260" s="236"/>
      <c r="D260" s="226" t="s">
        <v>131</v>
      </c>
      <c r="E260" s="237" t="s">
        <v>19</v>
      </c>
      <c r="F260" s="238" t="s">
        <v>8</v>
      </c>
      <c r="G260" s="236"/>
      <c r="H260" s="239">
        <v>12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131</v>
      </c>
      <c r="AU260" s="245" t="s">
        <v>84</v>
      </c>
      <c r="AV260" s="14" t="s">
        <v>84</v>
      </c>
      <c r="AW260" s="14" t="s">
        <v>37</v>
      </c>
      <c r="AX260" s="14" t="s">
        <v>75</v>
      </c>
      <c r="AY260" s="245" t="s">
        <v>120</v>
      </c>
    </row>
    <row r="261" s="15" customFormat="1">
      <c r="A261" s="15"/>
      <c r="B261" s="246"/>
      <c r="C261" s="247"/>
      <c r="D261" s="226" t="s">
        <v>131</v>
      </c>
      <c r="E261" s="248" t="s">
        <v>19</v>
      </c>
      <c r="F261" s="249" t="s">
        <v>134</v>
      </c>
      <c r="G261" s="247"/>
      <c r="H261" s="250">
        <v>12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131</v>
      </c>
      <c r="AU261" s="256" t="s">
        <v>84</v>
      </c>
      <c r="AV261" s="15" t="s">
        <v>127</v>
      </c>
      <c r="AW261" s="15" t="s">
        <v>37</v>
      </c>
      <c r="AX261" s="15" t="s">
        <v>82</v>
      </c>
      <c r="AY261" s="256" t="s">
        <v>120</v>
      </c>
    </row>
    <row r="262" s="2" customFormat="1" ht="16.5" customHeight="1">
      <c r="A262" s="40"/>
      <c r="B262" s="41"/>
      <c r="C262" s="257" t="s">
        <v>324</v>
      </c>
      <c r="D262" s="257" t="s">
        <v>178</v>
      </c>
      <c r="E262" s="258" t="s">
        <v>325</v>
      </c>
      <c r="F262" s="259" t="s">
        <v>326</v>
      </c>
      <c r="G262" s="260" t="s">
        <v>165</v>
      </c>
      <c r="H262" s="261">
        <v>12</v>
      </c>
      <c r="I262" s="262"/>
      <c r="J262" s="263">
        <f>ROUND(I262*H262,2)</f>
        <v>0</v>
      </c>
      <c r="K262" s="259" t="s">
        <v>181</v>
      </c>
      <c r="L262" s="264"/>
      <c r="M262" s="265" t="s">
        <v>19</v>
      </c>
      <c r="N262" s="266" t="s">
        <v>46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177</v>
      </c>
      <c r="AT262" s="217" t="s">
        <v>178</v>
      </c>
      <c r="AU262" s="217" t="s">
        <v>84</v>
      </c>
      <c r="AY262" s="19" t="s">
        <v>120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82</v>
      </c>
      <c r="BK262" s="218">
        <f>ROUND(I262*H262,2)</f>
        <v>0</v>
      </c>
      <c r="BL262" s="19" t="s">
        <v>127</v>
      </c>
      <c r="BM262" s="217" t="s">
        <v>327</v>
      </c>
    </row>
    <row r="263" s="13" customFormat="1">
      <c r="A263" s="13"/>
      <c r="B263" s="224"/>
      <c r="C263" s="225"/>
      <c r="D263" s="226" t="s">
        <v>131</v>
      </c>
      <c r="E263" s="227" t="s">
        <v>19</v>
      </c>
      <c r="F263" s="228" t="s">
        <v>226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131</v>
      </c>
      <c r="AU263" s="234" t="s">
        <v>84</v>
      </c>
      <c r="AV263" s="13" t="s">
        <v>82</v>
      </c>
      <c r="AW263" s="13" t="s">
        <v>37</v>
      </c>
      <c r="AX263" s="13" t="s">
        <v>75</v>
      </c>
      <c r="AY263" s="234" t="s">
        <v>120</v>
      </c>
    </row>
    <row r="264" s="14" customFormat="1">
      <c r="A264" s="14"/>
      <c r="B264" s="235"/>
      <c r="C264" s="236"/>
      <c r="D264" s="226" t="s">
        <v>131</v>
      </c>
      <c r="E264" s="237" t="s">
        <v>19</v>
      </c>
      <c r="F264" s="238" t="s">
        <v>8</v>
      </c>
      <c r="G264" s="236"/>
      <c r="H264" s="239">
        <v>12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131</v>
      </c>
      <c r="AU264" s="245" t="s">
        <v>84</v>
      </c>
      <c r="AV264" s="14" t="s">
        <v>84</v>
      </c>
      <c r="AW264" s="14" t="s">
        <v>37</v>
      </c>
      <c r="AX264" s="14" t="s">
        <v>75</v>
      </c>
      <c r="AY264" s="245" t="s">
        <v>120</v>
      </c>
    </row>
    <row r="265" s="15" customFormat="1">
      <c r="A265" s="15"/>
      <c r="B265" s="246"/>
      <c r="C265" s="247"/>
      <c r="D265" s="226" t="s">
        <v>131</v>
      </c>
      <c r="E265" s="248" t="s">
        <v>19</v>
      </c>
      <c r="F265" s="249" t="s">
        <v>134</v>
      </c>
      <c r="G265" s="247"/>
      <c r="H265" s="250">
        <v>12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131</v>
      </c>
      <c r="AU265" s="256" t="s">
        <v>84</v>
      </c>
      <c r="AV265" s="15" t="s">
        <v>127</v>
      </c>
      <c r="AW265" s="15" t="s">
        <v>37</v>
      </c>
      <c r="AX265" s="15" t="s">
        <v>82</v>
      </c>
      <c r="AY265" s="256" t="s">
        <v>120</v>
      </c>
    </row>
    <row r="266" s="2" customFormat="1" ht="24.15" customHeight="1">
      <c r="A266" s="40"/>
      <c r="B266" s="41"/>
      <c r="C266" s="206" t="s">
        <v>328</v>
      </c>
      <c r="D266" s="206" t="s">
        <v>122</v>
      </c>
      <c r="E266" s="207" t="s">
        <v>329</v>
      </c>
      <c r="F266" s="208" t="s">
        <v>330</v>
      </c>
      <c r="G266" s="209" t="s">
        <v>165</v>
      </c>
      <c r="H266" s="210">
        <v>10</v>
      </c>
      <c r="I266" s="211"/>
      <c r="J266" s="212">
        <f>ROUND(I266*H266,2)</f>
        <v>0</v>
      </c>
      <c r="K266" s="208" t="s">
        <v>126</v>
      </c>
      <c r="L266" s="46"/>
      <c r="M266" s="213" t="s">
        <v>19</v>
      </c>
      <c r="N266" s="214" t="s">
        <v>46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185</v>
      </c>
      <c r="AT266" s="217" t="s">
        <v>122</v>
      </c>
      <c r="AU266" s="217" t="s">
        <v>84</v>
      </c>
      <c r="AY266" s="19" t="s">
        <v>120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82</v>
      </c>
      <c r="BK266" s="218">
        <f>ROUND(I266*H266,2)</f>
        <v>0</v>
      </c>
      <c r="BL266" s="19" t="s">
        <v>185</v>
      </c>
      <c r="BM266" s="217" t="s">
        <v>331</v>
      </c>
    </row>
    <row r="267" s="2" customFormat="1">
      <c r="A267" s="40"/>
      <c r="B267" s="41"/>
      <c r="C267" s="42"/>
      <c r="D267" s="219" t="s">
        <v>129</v>
      </c>
      <c r="E267" s="42"/>
      <c r="F267" s="220" t="s">
        <v>332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129</v>
      </c>
      <c r="AU267" s="19" t="s">
        <v>84</v>
      </c>
    </row>
    <row r="268" s="13" customFormat="1">
      <c r="A268" s="13"/>
      <c r="B268" s="224"/>
      <c r="C268" s="225"/>
      <c r="D268" s="226" t="s">
        <v>131</v>
      </c>
      <c r="E268" s="227" t="s">
        <v>19</v>
      </c>
      <c r="F268" s="228" t="s">
        <v>285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131</v>
      </c>
      <c r="AU268" s="234" t="s">
        <v>84</v>
      </c>
      <c r="AV268" s="13" t="s">
        <v>82</v>
      </c>
      <c r="AW268" s="13" t="s">
        <v>37</v>
      </c>
      <c r="AX268" s="13" t="s">
        <v>75</v>
      </c>
      <c r="AY268" s="234" t="s">
        <v>120</v>
      </c>
    </row>
    <row r="269" s="13" customFormat="1">
      <c r="A269" s="13"/>
      <c r="B269" s="224"/>
      <c r="C269" s="225"/>
      <c r="D269" s="226" t="s">
        <v>131</v>
      </c>
      <c r="E269" s="227" t="s">
        <v>19</v>
      </c>
      <c r="F269" s="228" t="s">
        <v>333</v>
      </c>
      <c r="G269" s="225"/>
      <c r="H269" s="227" t="s">
        <v>19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131</v>
      </c>
      <c r="AU269" s="234" t="s">
        <v>84</v>
      </c>
      <c r="AV269" s="13" t="s">
        <v>82</v>
      </c>
      <c r="AW269" s="13" t="s">
        <v>37</v>
      </c>
      <c r="AX269" s="13" t="s">
        <v>75</v>
      </c>
      <c r="AY269" s="234" t="s">
        <v>120</v>
      </c>
    </row>
    <row r="270" s="14" customFormat="1">
      <c r="A270" s="14"/>
      <c r="B270" s="235"/>
      <c r="C270" s="236"/>
      <c r="D270" s="226" t="s">
        <v>131</v>
      </c>
      <c r="E270" s="237" t="s">
        <v>19</v>
      </c>
      <c r="F270" s="238" t="s">
        <v>168</v>
      </c>
      <c r="G270" s="236"/>
      <c r="H270" s="239">
        <v>7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131</v>
      </c>
      <c r="AU270" s="245" t="s">
        <v>84</v>
      </c>
      <c r="AV270" s="14" t="s">
        <v>84</v>
      </c>
      <c r="AW270" s="14" t="s">
        <v>37</v>
      </c>
      <c r="AX270" s="14" t="s">
        <v>75</v>
      </c>
      <c r="AY270" s="245" t="s">
        <v>120</v>
      </c>
    </row>
    <row r="271" s="13" customFormat="1">
      <c r="A271" s="13"/>
      <c r="B271" s="224"/>
      <c r="C271" s="225"/>
      <c r="D271" s="226" t="s">
        <v>131</v>
      </c>
      <c r="E271" s="227" t="s">
        <v>19</v>
      </c>
      <c r="F271" s="228" t="s">
        <v>334</v>
      </c>
      <c r="G271" s="225"/>
      <c r="H271" s="227" t="s">
        <v>19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131</v>
      </c>
      <c r="AU271" s="234" t="s">
        <v>84</v>
      </c>
      <c r="AV271" s="13" t="s">
        <v>82</v>
      </c>
      <c r="AW271" s="13" t="s">
        <v>37</v>
      </c>
      <c r="AX271" s="13" t="s">
        <v>75</v>
      </c>
      <c r="AY271" s="234" t="s">
        <v>120</v>
      </c>
    </row>
    <row r="272" s="14" customFormat="1">
      <c r="A272" s="14"/>
      <c r="B272" s="235"/>
      <c r="C272" s="236"/>
      <c r="D272" s="226" t="s">
        <v>131</v>
      </c>
      <c r="E272" s="237" t="s">
        <v>19</v>
      </c>
      <c r="F272" s="238" t="s">
        <v>82</v>
      </c>
      <c r="G272" s="236"/>
      <c r="H272" s="239">
        <v>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5" t="s">
        <v>131</v>
      </c>
      <c r="AU272" s="245" t="s">
        <v>84</v>
      </c>
      <c r="AV272" s="14" t="s">
        <v>84</v>
      </c>
      <c r="AW272" s="14" t="s">
        <v>37</v>
      </c>
      <c r="AX272" s="14" t="s">
        <v>75</v>
      </c>
      <c r="AY272" s="245" t="s">
        <v>120</v>
      </c>
    </row>
    <row r="273" s="13" customFormat="1">
      <c r="A273" s="13"/>
      <c r="B273" s="224"/>
      <c r="C273" s="225"/>
      <c r="D273" s="226" t="s">
        <v>131</v>
      </c>
      <c r="E273" s="227" t="s">
        <v>19</v>
      </c>
      <c r="F273" s="228" t="s">
        <v>335</v>
      </c>
      <c r="G273" s="225"/>
      <c r="H273" s="227" t="s">
        <v>19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131</v>
      </c>
      <c r="AU273" s="234" t="s">
        <v>84</v>
      </c>
      <c r="AV273" s="13" t="s">
        <v>82</v>
      </c>
      <c r="AW273" s="13" t="s">
        <v>37</v>
      </c>
      <c r="AX273" s="13" t="s">
        <v>75</v>
      </c>
      <c r="AY273" s="234" t="s">
        <v>120</v>
      </c>
    </row>
    <row r="274" s="14" customFormat="1">
      <c r="A274" s="14"/>
      <c r="B274" s="235"/>
      <c r="C274" s="236"/>
      <c r="D274" s="226" t="s">
        <v>131</v>
      </c>
      <c r="E274" s="237" t="s">
        <v>19</v>
      </c>
      <c r="F274" s="238" t="s">
        <v>84</v>
      </c>
      <c r="G274" s="236"/>
      <c r="H274" s="239">
        <v>2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131</v>
      </c>
      <c r="AU274" s="245" t="s">
        <v>84</v>
      </c>
      <c r="AV274" s="14" t="s">
        <v>84</v>
      </c>
      <c r="AW274" s="14" t="s">
        <v>37</v>
      </c>
      <c r="AX274" s="14" t="s">
        <v>75</v>
      </c>
      <c r="AY274" s="245" t="s">
        <v>120</v>
      </c>
    </row>
    <row r="275" s="15" customFormat="1">
      <c r="A275" s="15"/>
      <c r="B275" s="246"/>
      <c r="C275" s="247"/>
      <c r="D275" s="226" t="s">
        <v>131</v>
      </c>
      <c r="E275" s="248" t="s">
        <v>19</v>
      </c>
      <c r="F275" s="249" t="s">
        <v>134</v>
      </c>
      <c r="G275" s="247"/>
      <c r="H275" s="250">
        <v>10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6" t="s">
        <v>131</v>
      </c>
      <c r="AU275" s="256" t="s">
        <v>84</v>
      </c>
      <c r="AV275" s="15" t="s">
        <v>127</v>
      </c>
      <c r="AW275" s="15" t="s">
        <v>37</v>
      </c>
      <c r="AX275" s="15" t="s">
        <v>82</v>
      </c>
      <c r="AY275" s="256" t="s">
        <v>120</v>
      </c>
    </row>
    <row r="276" s="2" customFormat="1" ht="16.5" customHeight="1">
      <c r="A276" s="40"/>
      <c r="B276" s="41"/>
      <c r="C276" s="257" t="s">
        <v>336</v>
      </c>
      <c r="D276" s="257" t="s">
        <v>178</v>
      </c>
      <c r="E276" s="258" t="s">
        <v>337</v>
      </c>
      <c r="F276" s="259" t="s">
        <v>338</v>
      </c>
      <c r="G276" s="260" t="s">
        <v>165</v>
      </c>
      <c r="H276" s="261">
        <v>7</v>
      </c>
      <c r="I276" s="262"/>
      <c r="J276" s="263">
        <f>ROUND(I276*H276,2)</f>
        <v>0</v>
      </c>
      <c r="K276" s="259" t="s">
        <v>181</v>
      </c>
      <c r="L276" s="264"/>
      <c r="M276" s="265" t="s">
        <v>19</v>
      </c>
      <c r="N276" s="266" t="s">
        <v>46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177</v>
      </c>
      <c r="AT276" s="217" t="s">
        <v>178</v>
      </c>
      <c r="AU276" s="217" t="s">
        <v>84</v>
      </c>
      <c r="AY276" s="19" t="s">
        <v>120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82</v>
      </c>
      <c r="BK276" s="218">
        <f>ROUND(I276*H276,2)</f>
        <v>0</v>
      </c>
      <c r="BL276" s="19" t="s">
        <v>127</v>
      </c>
      <c r="BM276" s="217" t="s">
        <v>339</v>
      </c>
    </row>
    <row r="277" s="13" customFormat="1">
      <c r="A277" s="13"/>
      <c r="B277" s="224"/>
      <c r="C277" s="225"/>
      <c r="D277" s="226" t="s">
        <v>131</v>
      </c>
      <c r="E277" s="227" t="s">
        <v>19</v>
      </c>
      <c r="F277" s="228" t="s">
        <v>285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131</v>
      </c>
      <c r="AU277" s="234" t="s">
        <v>84</v>
      </c>
      <c r="AV277" s="13" t="s">
        <v>82</v>
      </c>
      <c r="AW277" s="13" t="s">
        <v>37</v>
      </c>
      <c r="AX277" s="13" t="s">
        <v>75</v>
      </c>
      <c r="AY277" s="234" t="s">
        <v>120</v>
      </c>
    </row>
    <row r="278" s="14" customFormat="1">
      <c r="A278" s="14"/>
      <c r="B278" s="235"/>
      <c r="C278" s="236"/>
      <c r="D278" s="226" t="s">
        <v>131</v>
      </c>
      <c r="E278" s="237" t="s">
        <v>19</v>
      </c>
      <c r="F278" s="238" t="s">
        <v>168</v>
      </c>
      <c r="G278" s="236"/>
      <c r="H278" s="239">
        <v>7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131</v>
      </c>
      <c r="AU278" s="245" t="s">
        <v>84</v>
      </c>
      <c r="AV278" s="14" t="s">
        <v>84</v>
      </c>
      <c r="AW278" s="14" t="s">
        <v>37</v>
      </c>
      <c r="AX278" s="14" t="s">
        <v>75</v>
      </c>
      <c r="AY278" s="245" t="s">
        <v>120</v>
      </c>
    </row>
    <row r="279" s="15" customFormat="1">
      <c r="A279" s="15"/>
      <c r="B279" s="246"/>
      <c r="C279" s="247"/>
      <c r="D279" s="226" t="s">
        <v>131</v>
      </c>
      <c r="E279" s="248" t="s">
        <v>19</v>
      </c>
      <c r="F279" s="249" t="s">
        <v>134</v>
      </c>
      <c r="G279" s="247"/>
      <c r="H279" s="250">
        <v>7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131</v>
      </c>
      <c r="AU279" s="256" t="s">
        <v>84</v>
      </c>
      <c r="AV279" s="15" t="s">
        <v>127</v>
      </c>
      <c r="AW279" s="15" t="s">
        <v>37</v>
      </c>
      <c r="AX279" s="15" t="s">
        <v>82</v>
      </c>
      <c r="AY279" s="256" t="s">
        <v>120</v>
      </c>
    </row>
    <row r="280" s="2" customFormat="1" ht="16.5" customHeight="1">
      <c r="A280" s="40"/>
      <c r="B280" s="41"/>
      <c r="C280" s="257" t="s">
        <v>340</v>
      </c>
      <c r="D280" s="257" t="s">
        <v>178</v>
      </c>
      <c r="E280" s="258" t="s">
        <v>341</v>
      </c>
      <c r="F280" s="259" t="s">
        <v>342</v>
      </c>
      <c r="G280" s="260" t="s">
        <v>165</v>
      </c>
      <c r="H280" s="261">
        <v>1</v>
      </c>
      <c r="I280" s="262"/>
      <c r="J280" s="263">
        <f>ROUND(I280*H280,2)</f>
        <v>0</v>
      </c>
      <c r="K280" s="259" t="s">
        <v>181</v>
      </c>
      <c r="L280" s="264"/>
      <c r="M280" s="265" t="s">
        <v>19</v>
      </c>
      <c r="N280" s="266" t="s">
        <v>46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177</v>
      </c>
      <c r="AT280" s="217" t="s">
        <v>178</v>
      </c>
      <c r="AU280" s="217" t="s">
        <v>84</v>
      </c>
      <c r="AY280" s="19" t="s">
        <v>120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82</v>
      </c>
      <c r="BK280" s="218">
        <f>ROUND(I280*H280,2)</f>
        <v>0</v>
      </c>
      <c r="BL280" s="19" t="s">
        <v>127</v>
      </c>
      <c r="BM280" s="217" t="s">
        <v>343</v>
      </c>
    </row>
    <row r="281" s="13" customFormat="1">
      <c r="A281" s="13"/>
      <c r="B281" s="224"/>
      <c r="C281" s="225"/>
      <c r="D281" s="226" t="s">
        <v>131</v>
      </c>
      <c r="E281" s="227" t="s">
        <v>19</v>
      </c>
      <c r="F281" s="228" t="s">
        <v>285</v>
      </c>
      <c r="G281" s="225"/>
      <c r="H281" s="227" t="s">
        <v>19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131</v>
      </c>
      <c r="AU281" s="234" t="s">
        <v>84</v>
      </c>
      <c r="AV281" s="13" t="s">
        <v>82</v>
      </c>
      <c r="AW281" s="13" t="s">
        <v>37</v>
      </c>
      <c r="AX281" s="13" t="s">
        <v>75</v>
      </c>
      <c r="AY281" s="234" t="s">
        <v>120</v>
      </c>
    </row>
    <row r="282" s="14" customFormat="1">
      <c r="A282" s="14"/>
      <c r="B282" s="235"/>
      <c r="C282" s="236"/>
      <c r="D282" s="226" t="s">
        <v>131</v>
      </c>
      <c r="E282" s="237" t="s">
        <v>19</v>
      </c>
      <c r="F282" s="238" t="s">
        <v>82</v>
      </c>
      <c r="G282" s="236"/>
      <c r="H282" s="239">
        <v>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131</v>
      </c>
      <c r="AU282" s="245" t="s">
        <v>84</v>
      </c>
      <c r="AV282" s="14" t="s">
        <v>84</v>
      </c>
      <c r="AW282" s="14" t="s">
        <v>37</v>
      </c>
      <c r="AX282" s="14" t="s">
        <v>75</v>
      </c>
      <c r="AY282" s="245" t="s">
        <v>120</v>
      </c>
    </row>
    <row r="283" s="15" customFormat="1">
      <c r="A283" s="15"/>
      <c r="B283" s="246"/>
      <c r="C283" s="247"/>
      <c r="D283" s="226" t="s">
        <v>131</v>
      </c>
      <c r="E283" s="248" t="s">
        <v>19</v>
      </c>
      <c r="F283" s="249" t="s">
        <v>134</v>
      </c>
      <c r="G283" s="247"/>
      <c r="H283" s="250">
        <v>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6" t="s">
        <v>131</v>
      </c>
      <c r="AU283" s="256" t="s">
        <v>84</v>
      </c>
      <c r="AV283" s="15" t="s">
        <v>127</v>
      </c>
      <c r="AW283" s="15" t="s">
        <v>37</v>
      </c>
      <c r="AX283" s="15" t="s">
        <v>82</v>
      </c>
      <c r="AY283" s="256" t="s">
        <v>120</v>
      </c>
    </row>
    <row r="284" s="2" customFormat="1" ht="16.5" customHeight="1">
      <c r="A284" s="40"/>
      <c r="B284" s="41"/>
      <c r="C284" s="257" t="s">
        <v>344</v>
      </c>
      <c r="D284" s="257" t="s">
        <v>178</v>
      </c>
      <c r="E284" s="258" t="s">
        <v>345</v>
      </c>
      <c r="F284" s="259" t="s">
        <v>346</v>
      </c>
      <c r="G284" s="260" t="s">
        <v>165</v>
      </c>
      <c r="H284" s="261">
        <v>2</v>
      </c>
      <c r="I284" s="262"/>
      <c r="J284" s="263">
        <f>ROUND(I284*H284,2)</f>
        <v>0</v>
      </c>
      <c r="K284" s="259" t="s">
        <v>181</v>
      </c>
      <c r="L284" s="264"/>
      <c r="M284" s="265" t="s">
        <v>19</v>
      </c>
      <c r="N284" s="266" t="s">
        <v>46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177</v>
      </c>
      <c r="AT284" s="217" t="s">
        <v>178</v>
      </c>
      <c r="AU284" s="217" t="s">
        <v>84</v>
      </c>
      <c r="AY284" s="19" t="s">
        <v>120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82</v>
      </c>
      <c r="BK284" s="218">
        <f>ROUND(I284*H284,2)</f>
        <v>0</v>
      </c>
      <c r="BL284" s="19" t="s">
        <v>127</v>
      </c>
      <c r="BM284" s="217" t="s">
        <v>347</v>
      </c>
    </row>
    <row r="285" s="13" customFormat="1">
      <c r="A285" s="13"/>
      <c r="B285" s="224"/>
      <c r="C285" s="225"/>
      <c r="D285" s="226" t="s">
        <v>131</v>
      </c>
      <c r="E285" s="227" t="s">
        <v>19</v>
      </c>
      <c r="F285" s="228" t="s">
        <v>285</v>
      </c>
      <c r="G285" s="225"/>
      <c r="H285" s="227" t="s">
        <v>19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131</v>
      </c>
      <c r="AU285" s="234" t="s">
        <v>84</v>
      </c>
      <c r="AV285" s="13" t="s">
        <v>82</v>
      </c>
      <c r="AW285" s="13" t="s">
        <v>37</v>
      </c>
      <c r="AX285" s="13" t="s">
        <v>75</v>
      </c>
      <c r="AY285" s="234" t="s">
        <v>120</v>
      </c>
    </row>
    <row r="286" s="14" customFormat="1">
      <c r="A286" s="14"/>
      <c r="B286" s="235"/>
      <c r="C286" s="236"/>
      <c r="D286" s="226" t="s">
        <v>131</v>
      </c>
      <c r="E286" s="237" t="s">
        <v>19</v>
      </c>
      <c r="F286" s="238" t="s">
        <v>84</v>
      </c>
      <c r="G286" s="236"/>
      <c r="H286" s="239">
        <v>2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131</v>
      </c>
      <c r="AU286" s="245" t="s">
        <v>84</v>
      </c>
      <c r="AV286" s="14" t="s">
        <v>84</v>
      </c>
      <c r="AW286" s="14" t="s">
        <v>37</v>
      </c>
      <c r="AX286" s="14" t="s">
        <v>75</v>
      </c>
      <c r="AY286" s="245" t="s">
        <v>120</v>
      </c>
    </row>
    <row r="287" s="15" customFormat="1">
      <c r="A287" s="15"/>
      <c r="B287" s="246"/>
      <c r="C287" s="247"/>
      <c r="D287" s="226" t="s">
        <v>131</v>
      </c>
      <c r="E287" s="248" t="s">
        <v>19</v>
      </c>
      <c r="F287" s="249" t="s">
        <v>134</v>
      </c>
      <c r="G287" s="247"/>
      <c r="H287" s="250">
        <v>2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6" t="s">
        <v>131</v>
      </c>
      <c r="AU287" s="256" t="s">
        <v>84</v>
      </c>
      <c r="AV287" s="15" t="s">
        <v>127</v>
      </c>
      <c r="AW287" s="15" t="s">
        <v>37</v>
      </c>
      <c r="AX287" s="15" t="s">
        <v>82</v>
      </c>
      <c r="AY287" s="256" t="s">
        <v>120</v>
      </c>
    </row>
    <row r="288" s="12" customFormat="1" ht="22.8" customHeight="1">
      <c r="A288" s="12"/>
      <c r="B288" s="190"/>
      <c r="C288" s="191"/>
      <c r="D288" s="192" t="s">
        <v>74</v>
      </c>
      <c r="E288" s="204" t="s">
        <v>348</v>
      </c>
      <c r="F288" s="204" t="s">
        <v>349</v>
      </c>
      <c r="G288" s="191"/>
      <c r="H288" s="191"/>
      <c r="I288" s="194"/>
      <c r="J288" s="205">
        <f>BK288</f>
        <v>0</v>
      </c>
      <c r="K288" s="191"/>
      <c r="L288" s="196"/>
      <c r="M288" s="197"/>
      <c r="N288" s="198"/>
      <c r="O288" s="198"/>
      <c r="P288" s="199">
        <f>SUM(P289:P325)</f>
        <v>0</v>
      </c>
      <c r="Q288" s="198"/>
      <c r="R288" s="199">
        <f>SUM(R289:R325)</f>
        <v>10.688459999999999</v>
      </c>
      <c r="S288" s="198"/>
      <c r="T288" s="200">
        <f>SUM(T289:T325)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140</v>
      </c>
      <c r="AT288" s="202" t="s">
        <v>74</v>
      </c>
      <c r="AU288" s="202" t="s">
        <v>82</v>
      </c>
      <c r="AY288" s="201" t="s">
        <v>120</v>
      </c>
      <c r="BK288" s="203">
        <f>SUM(BK289:BK325)</f>
        <v>0</v>
      </c>
    </row>
    <row r="289" s="2" customFormat="1" ht="16.5" customHeight="1">
      <c r="A289" s="40"/>
      <c r="B289" s="41"/>
      <c r="C289" s="206" t="s">
        <v>238</v>
      </c>
      <c r="D289" s="206" t="s">
        <v>122</v>
      </c>
      <c r="E289" s="207" t="s">
        <v>350</v>
      </c>
      <c r="F289" s="208" t="s">
        <v>351</v>
      </c>
      <c r="G289" s="209" t="s">
        <v>143</v>
      </c>
      <c r="H289" s="210">
        <v>522</v>
      </c>
      <c r="I289" s="211"/>
      <c r="J289" s="212">
        <f>ROUND(I289*H289,2)</f>
        <v>0</v>
      </c>
      <c r="K289" s="208" t="s">
        <v>126</v>
      </c>
      <c r="L289" s="46"/>
      <c r="M289" s="213" t="s">
        <v>19</v>
      </c>
      <c r="N289" s="214" t="s">
        <v>46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282</v>
      </c>
      <c r="AT289" s="217" t="s">
        <v>122</v>
      </c>
      <c r="AU289" s="217" t="s">
        <v>84</v>
      </c>
      <c r="AY289" s="19" t="s">
        <v>120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82</v>
      </c>
      <c r="BK289" s="218">
        <f>ROUND(I289*H289,2)</f>
        <v>0</v>
      </c>
      <c r="BL289" s="19" t="s">
        <v>282</v>
      </c>
      <c r="BM289" s="217" t="s">
        <v>352</v>
      </c>
    </row>
    <row r="290" s="2" customFormat="1">
      <c r="A290" s="40"/>
      <c r="B290" s="41"/>
      <c r="C290" s="42"/>
      <c r="D290" s="219" t="s">
        <v>129</v>
      </c>
      <c r="E290" s="42"/>
      <c r="F290" s="220" t="s">
        <v>353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129</v>
      </c>
      <c r="AU290" s="19" t="s">
        <v>84</v>
      </c>
    </row>
    <row r="291" s="13" customFormat="1">
      <c r="A291" s="13"/>
      <c r="B291" s="224"/>
      <c r="C291" s="225"/>
      <c r="D291" s="226" t="s">
        <v>131</v>
      </c>
      <c r="E291" s="227" t="s">
        <v>19</v>
      </c>
      <c r="F291" s="228" t="s">
        <v>354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131</v>
      </c>
      <c r="AU291" s="234" t="s">
        <v>84</v>
      </c>
      <c r="AV291" s="13" t="s">
        <v>82</v>
      </c>
      <c r="AW291" s="13" t="s">
        <v>37</v>
      </c>
      <c r="AX291" s="13" t="s">
        <v>75</v>
      </c>
      <c r="AY291" s="234" t="s">
        <v>120</v>
      </c>
    </row>
    <row r="292" s="14" customFormat="1">
      <c r="A292" s="14"/>
      <c r="B292" s="235"/>
      <c r="C292" s="236"/>
      <c r="D292" s="226" t="s">
        <v>131</v>
      </c>
      <c r="E292" s="237" t="s">
        <v>19</v>
      </c>
      <c r="F292" s="238" t="s">
        <v>355</v>
      </c>
      <c r="G292" s="236"/>
      <c r="H292" s="239">
        <v>522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131</v>
      </c>
      <c r="AU292" s="245" t="s">
        <v>84</v>
      </c>
      <c r="AV292" s="14" t="s">
        <v>84</v>
      </c>
      <c r="AW292" s="14" t="s">
        <v>37</v>
      </c>
      <c r="AX292" s="14" t="s">
        <v>75</v>
      </c>
      <c r="AY292" s="245" t="s">
        <v>120</v>
      </c>
    </row>
    <row r="293" s="15" customFormat="1">
      <c r="A293" s="15"/>
      <c r="B293" s="246"/>
      <c r="C293" s="247"/>
      <c r="D293" s="226" t="s">
        <v>131</v>
      </c>
      <c r="E293" s="248" t="s">
        <v>19</v>
      </c>
      <c r="F293" s="249" t="s">
        <v>134</v>
      </c>
      <c r="G293" s="247"/>
      <c r="H293" s="250">
        <v>522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6" t="s">
        <v>131</v>
      </c>
      <c r="AU293" s="256" t="s">
        <v>84</v>
      </c>
      <c r="AV293" s="15" t="s">
        <v>127</v>
      </c>
      <c r="AW293" s="15" t="s">
        <v>37</v>
      </c>
      <c r="AX293" s="15" t="s">
        <v>82</v>
      </c>
      <c r="AY293" s="256" t="s">
        <v>120</v>
      </c>
    </row>
    <row r="294" s="2" customFormat="1" ht="16.5" customHeight="1">
      <c r="A294" s="40"/>
      <c r="B294" s="41"/>
      <c r="C294" s="257" t="s">
        <v>356</v>
      </c>
      <c r="D294" s="257" t="s">
        <v>178</v>
      </c>
      <c r="E294" s="258" t="s">
        <v>357</v>
      </c>
      <c r="F294" s="259" t="s">
        <v>358</v>
      </c>
      <c r="G294" s="260" t="s">
        <v>143</v>
      </c>
      <c r="H294" s="261">
        <v>522</v>
      </c>
      <c r="I294" s="262"/>
      <c r="J294" s="263">
        <f>ROUND(I294*H294,2)</f>
        <v>0</v>
      </c>
      <c r="K294" s="259" t="s">
        <v>126</v>
      </c>
      <c r="L294" s="264"/>
      <c r="M294" s="265" t="s">
        <v>19</v>
      </c>
      <c r="N294" s="266" t="s">
        <v>46</v>
      </c>
      <c r="O294" s="86"/>
      <c r="P294" s="215">
        <f>O294*H294</f>
        <v>0</v>
      </c>
      <c r="Q294" s="215">
        <v>1.0000000000000001E-05</v>
      </c>
      <c r="R294" s="215">
        <f>Q294*H294</f>
        <v>0.0052200000000000007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177</v>
      </c>
      <c r="AT294" s="217" t="s">
        <v>178</v>
      </c>
      <c r="AU294" s="217" t="s">
        <v>84</v>
      </c>
      <c r="AY294" s="19" t="s">
        <v>120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82</v>
      </c>
      <c r="BK294" s="218">
        <f>ROUND(I294*H294,2)</f>
        <v>0</v>
      </c>
      <c r="BL294" s="19" t="s">
        <v>127</v>
      </c>
      <c r="BM294" s="217" t="s">
        <v>359</v>
      </c>
    </row>
    <row r="295" s="13" customFormat="1">
      <c r="A295" s="13"/>
      <c r="B295" s="224"/>
      <c r="C295" s="225"/>
      <c r="D295" s="226" t="s">
        <v>131</v>
      </c>
      <c r="E295" s="227" t="s">
        <v>19</v>
      </c>
      <c r="F295" s="228" t="s">
        <v>354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131</v>
      </c>
      <c r="AU295" s="234" t="s">
        <v>84</v>
      </c>
      <c r="AV295" s="13" t="s">
        <v>82</v>
      </c>
      <c r="AW295" s="13" t="s">
        <v>37</v>
      </c>
      <c r="AX295" s="13" t="s">
        <v>75</v>
      </c>
      <c r="AY295" s="234" t="s">
        <v>120</v>
      </c>
    </row>
    <row r="296" s="14" customFormat="1">
      <c r="A296" s="14"/>
      <c r="B296" s="235"/>
      <c r="C296" s="236"/>
      <c r="D296" s="226" t="s">
        <v>131</v>
      </c>
      <c r="E296" s="237" t="s">
        <v>19</v>
      </c>
      <c r="F296" s="238" t="s">
        <v>355</v>
      </c>
      <c r="G296" s="236"/>
      <c r="H296" s="239">
        <v>522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131</v>
      </c>
      <c r="AU296" s="245" t="s">
        <v>84</v>
      </c>
      <c r="AV296" s="14" t="s">
        <v>84</v>
      </c>
      <c r="AW296" s="14" t="s">
        <v>37</v>
      </c>
      <c r="AX296" s="14" t="s">
        <v>75</v>
      </c>
      <c r="AY296" s="245" t="s">
        <v>120</v>
      </c>
    </row>
    <row r="297" s="15" customFormat="1">
      <c r="A297" s="15"/>
      <c r="B297" s="246"/>
      <c r="C297" s="247"/>
      <c r="D297" s="226" t="s">
        <v>131</v>
      </c>
      <c r="E297" s="248" t="s">
        <v>19</v>
      </c>
      <c r="F297" s="249" t="s">
        <v>134</v>
      </c>
      <c r="G297" s="247"/>
      <c r="H297" s="250">
        <v>522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131</v>
      </c>
      <c r="AU297" s="256" t="s">
        <v>84</v>
      </c>
      <c r="AV297" s="15" t="s">
        <v>127</v>
      </c>
      <c r="AW297" s="15" t="s">
        <v>37</v>
      </c>
      <c r="AX297" s="15" t="s">
        <v>82</v>
      </c>
      <c r="AY297" s="256" t="s">
        <v>120</v>
      </c>
    </row>
    <row r="298" s="2" customFormat="1" ht="24.15" customHeight="1">
      <c r="A298" s="40"/>
      <c r="B298" s="41"/>
      <c r="C298" s="206" t="s">
        <v>360</v>
      </c>
      <c r="D298" s="206" t="s">
        <v>122</v>
      </c>
      <c r="E298" s="207" t="s">
        <v>361</v>
      </c>
      <c r="F298" s="208" t="s">
        <v>362</v>
      </c>
      <c r="G298" s="209" t="s">
        <v>165</v>
      </c>
      <c r="H298" s="210">
        <v>12</v>
      </c>
      <c r="I298" s="211"/>
      <c r="J298" s="212">
        <f>ROUND(I298*H298,2)</f>
        <v>0</v>
      </c>
      <c r="K298" s="208" t="s">
        <v>126</v>
      </c>
      <c r="L298" s="46"/>
      <c r="M298" s="213" t="s">
        <v>19</v>
      </c>
      <c r="N298" s="214" t="s">
        <v>46</v>
      </c>
      <c r="O298" s="86"/>
      <c r="P298" s="215">
        <f>O298*H298</f>
        <v>0</v>
      </c>
      <c r="Q298" s="215">
        <v>0.89027000000000001</v>
      </c>
      <c r="R298" s="215">
        <f>Q298*H298</f>
        <v>10.68324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282</v>
      </c>
      <c r="AT298" s="217" t="s">
        <v>122</v>
      </c>
      <c r="AU298" s="217" t="s">
        <v>84</v>
      </c>
      <c r="AY298" s="19" t="s">
        <v>120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82</v>
      </c>
      <c r="BK298" s="218">
        <f>ROUND(I298*H298,2)</f>
        <v>0</v>
      </c>
      <c r="BL298" s="19" t="s">
        <v>282</v>
      </c>
      <c r="BM298" s="217" t="s">
        <v>363</v>
      </c>
    </row>
    <row r="299" s="2" customFormat="1">
      <c r="A299" s="40"/>
      <c r="B299" s="41"/>
      <c r="C299" s="42"/>
      <c r="D299" s="219" t="s">
        <v>129</v>
      </c>
      <c r="E299" s="42"/>
      <c r="F299" s="220" t="s">
        <v>364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129</v>
      </c>
      <c r="AU299" s="19" t="s">
        <v>84</v>
      </c>
    </row>
    <row r="300" s="13" customFormat="1">
      <c r="A300" s="13"/>
      <c r="B300" s="224"/>
      <c r="C300" s="225"/>
      <c r="D300" s="226" t="s">
        <v>131</v>
      </c>
      <c r="E300" s="227" t="s">
        <v>19</v>
      </c>
      <c r="F300" s="228" t="s">
        <v>285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131</v>
      </c>
      <c r="AU300" s="234" t="s">
        <v>84</v>
      </c>
      <c r="AV300" s="13" t="s">
        <v>82</v>
      </c>
      <c r="AW300" s="13" t="s">
        <v>37</v>
      </c>
      <c r="AX300" s="13" t="s">
        <v>75</v>
      </c>
      <c r="AY300" s="234" t="s">
        <v>120</v>
      </c>
    </row>
    <row r="301" s="13" customFormat="1">
      <c r="A301" s="13"/>
      <c r="B301" s="224"/>
      <c r="C301" s="225"/>
      <c r="D301" s="226" t="s">
        <v>131</v>
      </c>
      <c r="E301" s="227" t="s">
        <v>19</v>
      </c>
      <c r="F301" s="228" t="s">
        <v>365</v>
      </c>
      <c r="G301" s="225"/>
      <c r="H301" s="227" t="s">
        <v>19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131</v>
      </c>
      <c r="AU301" s="234" t="s">
        <v>84</v>
      </c>
      <c r="AV301" s="13" t="s">
        <v>82</v>
      </c>
      <c r="AW301" s="13" t="s">
        <v>37</v>
      </c>
      <c r="AX301" s="13" t="s">
        <v>75</v>
      </c>
      <c r="AY301" s="234" t="s">
        <v>120</v>
      </c>
    </row>
    <row r="302" s="14" customFormat="1">
      <c r="A302" s="14"/>
      <c r="B302" s="235"/>
      <c r="C302" s="236"/>
      <c r="D302" s="226" t="s">
        <v>131</v>
      </c>
      <c r="E302" s="237" t="s">
        <v>19</v>
      </c>
      <c r="F302" s="238" t="s">
        <v>84</v>
      </c>
      <c r="G302" s="236"/>
      <c r="H302" s="239">
        <v>2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5" t="s">
        <v>131</v>
      </c>
      <c r="AU302" s="245" t="s">
        <v>84</v>
      </c>
      <c r="AV302" s="14" t="s">
        <v>84</v>
      </c>
      <c r="AW302" s="14" t="s">
        <v>37</v>
      </c>
      <c r="AX302" s="14" t="s">
        <v>75</v>
      </c>
      <c r="AY302" s="245" t="s">
        <v>120</v>
      </c>
    </row>
    <row r="303" s="13" customFormat="1">
      <c r="A303" s="13"/>
      <c r="B303" s="224"/>
      <c r="C303" s="225"/>
      <c r="D303" s="226" t="s">
        <v>131</v>
      </c>
      <c r="E303" s="227" t="s">
        <v>19</v>
      </c>
      <c r="F303" s="228" t="s">
        <v>366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131</v>
      </c>
      <c r="AU303" s="234" t="s">
        <v>84</v>
      </c>
      <c r="AV303" s="13" t="s">
        <v>82</v>
      </c>
      <c r="AW303" s="13" t="s">
        <v>37</v>
      </c>
      <c r="AX303" s="13" t="s">
        <v>75</v>
      </c>
      <c r="AY303" s="234" t="s">
        <v>120</v>
      </c>
    </row>
    <row r="304" s="14" customFormat="1">
      <c r="A304" s="14"/>
      <c r="B304" s="235"/>
      <c r="C304" s="236"/>
      <c r="D304" s="226" t="s">
        <v>131</v>
      </c>
      <c r="E304" s="237" t="s">
        <v>19</v>
      </c>
      <c r="F304" s="238" t="s">
        <v>177</v>
      </c>
      <c r="G304" s="236"/>
      <c r="H304" s="239">
        <v>8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131</v>
      </c>
      <c r="AU304" s="245" t="s">
        <v>84</v>
      </c>
      <c r="AV304" s="14" t="s">
        <v>84</v>
      </c>
      <c r="AW304" s="14" t="s">
        <v>37</v>
      </c>
      <c r="AX304" s="14" t="s">
        <v>75</v>
      </c>
      <c r="AY304" s="245" t="s">
        <v>120</v>
      </c>
    </row>
    <row r="305" s="13" customFormat="1">
      <c r="A305" s="13"/>
      <c r="B305" s="224"/>
      <c r="C305" s="225"/>
      <c r="D305" s="226" t="s">
        <v>131</v>
      </c>
      <c r="E305" s="227" t="s">
        <v>19</v>
      </c>
      <c r="F305" s="228" t="s">
        <v>367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131</v>
      </c>
      <c r="AU305" s="234" t="s">
        <v>84</v>
      </c>
      <c r="AV305" s="13" t="s">
        <v>82</v>
      </c>
      <c r="AW305" s="13" t="s">
        <v>37</v>
      </c>
      <c r="AX305" s="13" t="s">
        <v>75</v>
      </c>
      <c r="AY305" s="234" t="s">
        <v>120</v>
      </c>
    </row>
    <row r="306" s="14" customFormat="1">
      <c r="A306" s="14"/>
      <c r="B306" s="235"/>
      <c r="C306" s="236"/>
      <c r="D306" s="226" t="s">
        <v>131</v>
      </c>
      <c r="E306" s="237" t="s">
        <v>19</v>
      </c>
      <c r="F306" s="238" t="s">
        <v>84</v>
      </c>
      <c r="G306" s="236"/>
      <c r="H306" s="239">
        <v>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131</v>
      </c>
      <c r="AU306" s="245" t="s">
        <v>84</v>
      </c>
      <c r="AV306" s="14" t="s">
        <v>84</v>
      </c>
      <c r="AW306" s="14" t="s">
        <v>37</v>
      </c>
      <c r="AX306" s="14" t="s">
        <v>75</v>
      </c>
      <c r="AY306" s="245" t="s">
        <v>120</v>
      </c>
    </row>
    <row r="307" s="15" customFormat="1">
      <c r="A307" s="15"/>
      <c r="B307" s="246"/>
      <c r="C307" s="247"/>
      <c r="D307" s="226" t="s">
        <v>131</v>
      </c>
      <c r="E307" s="248" t="s">
        <v>19</v>
      </c>
      <c r="F307" s="249" t="s">
        <v>134</v>
      </c>
      <c r="G307" s="247"/>
      <c r="H307" s="250">
        <v>12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131</v>
      </c>
      <c r="AU307" s="256" t="s">
        <v>84</v>
      </c>
      <c r="AV307" s="15" t="s">
        <v>127</v>
      </c>
      <c r="AW307" s="15" t="s">
        <v>37</v>
      </c>
      <c r="AX307" s="15" t="s">
        <v>82</v>
      </c>
      <c r="AY307" s="256" t="s">
        <v>120</v>
      </c>
    </row>
    <row r="308" s="2" customFormat="1" ht="16.5" customHeight="1">
      <c r="A308" s="40"/>
      <c r="B308" s="41"/>
      <c r="C308" s="257" t="s">
        <v>368</v>
      </c>
      <c r="D308" s="257" t="s">
        <v>178</v>
      </c>
      <c r="E308" s="258" t="s">
        <v>369</v>
      </c>
      <c r="F308" s="259" t="s">
        <v>370</v>
      </c>
      <c r="G308" s="260" t="s">
        <v>165</v>
      </c>
      <c r="H308" s="261">
        <v>2</v>
      </c>
      <c r="I308" s="262"/>
      <c r="J308" s="263">
        <f>ROUND(I308*H308,2)</f>
        <v>0</v>
      </c>
      <c r="K308" s="259" t="s">
        <v>181</v>
      </c>
      <c r="L308" s="264"/>
      <c r="M308" s="265" t="s">
        <v>19</v>
      </c>
      <c r="N308" s="266" t="s">
        <v>46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177</v>
      </c>
      <c r="AT308" s="217" t="s">
        <v>178</v>
      </c>
      <c r="AU308" s="217" t="s">
        <v>84</v>
      </c>
      <c r="AY308" s="19" t="s">
        <v>120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82</v>
      </c>
      <c r="BK308" s="218">
        <f>ROUND(I308*H308,2)</f>
        <v>0</v>
      </c>
      <c r="BL308" s="19" t="s">
        <v>127</v>
      </c>
      <c r="BM308" s="217" t="s">
        <v>371</v>
      </c>
    </row>
    <row r="309" s="13" customFormat="1">
      <c r="A309" s="13"/>
      <c r="B309" s="224"/>
      <c r="C309" s="225"/>
      <c r="D309" s="226" t="s">
        <v>131</v>
      </c>
      <c r="E309" s="227" t="s">
        <v>19</v>
      </c>
      <c r="F309" s="228" t="s">
        <v>285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131</v>
      </c>
      <c r="AU309" s="234" t="s">
        <v>84</v>
      </c>
      <c r="AV309" s="13" t="s">
        <v>82</v>
      </c>
      <c r="AW309" s="13" t="s">
        <v>37</v>
      </c>
      <c r="AX309" s="13" t="s">
        <v>75</v>
      </c>
      <c r="AY309" s="234" t="s">
        <v>120</v>
      </c>
    </row>
    <row r="310" s="14" customFormat="1">
      <c r="A310" s="14"/>
      <c r="B310" s="235"/>
      <c r="C310" s="236"/>
      <c r="D310" s="226" t="s">
        <v>131</v>
      </c>
      <c r="E310" s="237" t="s">
        <v>19</v>
      </c>
      <c r="F310" s="238" t="s">
        <v>84</v>
      </c>
      <c r="G310" s="236"/>
      <c r="H310" s="239">
        <v>2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131</v>
      </c>
      <c r="AU310" s="245" t="s">
        <v>84</v>
      </c>
      <c r="AV310" s="14" t="s">
        <v>84</v>
      </c>
      <c r="AW310" s="14" t="s">
        <v>37</v>
      </c>
      <c r="AX310" s="14" t="s">
        <v>75</v>
      </c>
      <c r="AY310" s="245" t="s">
        <v>120</v>
      </c>
    </row>
    <row r="311" s="15" customFormat="1">
      <c r="A311" s="15"/>
      <c r="B311" s="246"/>
      <c r="C311" s="247"/>
      <c r="D311" s="226" t="s">
        <v>131</v>
      </c>
      <c r="E311" s="248" t="s">
        <v>19</v>
      </c>
      <c r="F311" s="249" t="s">
        <v>134</v>
      </c>
      <c r="G311" s="247"/>
      <c r="H311" s="250">
        <v>2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6" t="s">
        <v>131</v>
      </c>
      <c r="AU311" s="256" t="s">
        <v>84</v>
      </c>
      <c r="AV311" s="15" t="s">
        <v>127</v>
      </c>
      <c r="AW311" s="15" t="s">
        <v>37</v>
      </c>
      <c r="AX311" s="15" t="s">
        <v>82</v>
      </c>
      <c r="AY311" s="256" t="s">
        <v>120</v>
      </c>
    </row>
    <row r="312" s="2" customFormat="1" ht="16.5" customHeight="1">
      <c r="A312" s="40"/>
      <c r="B312" s="41"/>
      <c r="C312" s="257" t="s">
        <v>372</v>
      </c>
      <c r="D312" s="257" t="s">
        <v>178</v>
      </c>
      <c r="E312" s="258" t="s">
        <v>373</v>
      </c>
      <c r="F312" s="259" t="s">
        <v>374</v>
      </c>
      <c r="G312" s="260" t="s">
        <v>165</v>
      </c>
      <c r="H312" s="261">
        <v>8</v>
      </c>
      <c r="I312" s="262"/>
      <c r="J312" s="263">
        <f>ROUND(I312*H312,2)</f>
        <v>0</v>
      </c>
      <c r="K312" s="259" t="s">
        <v>181</v>
      </c>
      <c r="L312" s="264"/>
      <c r="M312" s="265" t="s">
        <v>19</v>
      </c>
      <c r="N312" s="266" t="s">
        <v>46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177</v>
      </c>
      <c r="AT312" s="217" t="s">
        <v>178</v>
      </c>
      <c r="AU312" s="217" t="s">
        <v>84</v>
      </c>
      <c r="AY312" s="19" t="s">
        <v>120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82</v>
      </c>
      <c r="BK312" s="218">
        <f>ROUND(I312*H312,2)</f>
        <v>0</v>
      </c>
      <c r="BL312" s="19" t="s">
        <v>127</v>
      </c>
      <c r="BM312" s="217" t="s">
        <v>375</v>
      </c>
    </row>
    <row r="313" s="13" customFormat="1">
      <c r="A313" s="13"/>
      <c r="B313" s="224"/>
      <c r="C313" s="225"/>
      <c r="D313" s="226" t="s">
        <v>131</v>
      </c>
      <c r="E313" s="227" t="s">
        <v>19</v>
      </c>
      <c r="F313" s="228" t="s">
        <v>251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131</v>
      </c>
      <c r="AU313" s="234" t="s">
        <v>84</v>
      </c>
      <c r="AV313" s="13" t="s">
        <v>82</v>
      </c>
      <c r="AW313" s="13" t="s">
        <v>37</v>
      </c>
      <c r="AX313" s="13" t="s">
        <v>75</v>
      </c>
      <c r="AY313" s="234" t="s">
        <v>120</v>
      </c>
    </row>
    <row r="314" s="14" customFormat="1">
      <c r="A314" s="14"/>
      <c r="B314" s="235"/>
      <c r="C314" s="236"/>
      <c r="D314" s="226" t="s">
        <v>131</v>
      </c>
      <c r="E314" s="237" t="s">
        <v>19</v>
      </c>
      <c r="F314" s="238" t="s">
        <v>177</v>
      </c>
      <c r="G314" s="236"/>
      <c r="H314" s="239">
        <v>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131</v>
      </c>
      <c r="AU314" s="245" t="s">
        <v>84</v>
      </c>
      <c r="AV314" s="14" t="s">
        <v>84</v>
      </c>
      <c r="AW314" s="14" t="s">
        <v>37</v>
      </c>
      <c r="AX314" s="14" t="s">
        <v>75</v>
      </c>
      <c r="AY314" s="245" t="s">
        <v>120</v>
      </c>
    </row>
    <row r="315" s="15" customFormat="1">
      <c r="A315" s="15"/>
      <c r="B315" s="246"/>
      <c r="C315" s="247"/>
      <c r="D315" s="226" t="s">
        <v>131</v>
      </c>
      <c r="E315" s="248" t="s">
        <v>19</v>
      </c>
      <c r="F315" s="249" t="s">
        <v>134</v>
      </c>
      <c r="G315" s="247"/>
      <c r="H315" s="250">
        <v>8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6" t="s">
        <v>131</v>
      </c>
      <c r="AU315" s="256" t="s">
        <v>84</v>
      </c>
      <c r="AV315" s="15" t="s">
        <v>127</v>
      </c>
      <c r="AW315" s="15" t="s">
        <v>37</v>
      </c>
      <c r="AX315" s="15" t="s">
        <v>82</v>
      </c>
      <c r="AY315" s="256" t="s">
        <v>120</v>
      </c>
    </row>
    <row r="316" s="2" customFormat="1" ht="16.5" customHeight="1">
      <c r="A316" s="40"/>
      <c r="B316" s="41"/>
      <c r="C316" s="206" t="s">
        <v>376</v>
      </c>
      <c r="D316" s="206" t="s">
        <v>122</v>
      </c>
      <c r="E316" s="207" t="s">
        <v>377</v>
      </c>
      <c r="F316" s="208" t="s">
        <v>378</v>
      </c>
      <c r="G316" s="209" t="s">
        <v>165</v>
      </c>
      <c r="H316" s="210">
        <v>2</v>
      </c>
      <c r="I316" s="211"/>
      <c r="J316" s="212">
        <f>ROUND(I316*H316,2)</f>
        <v>0</v>
      </c>
      <c r="K316" s="208" t="s">
        <v>126</v>
      </c>
      <c r="L316" s="46"/>
      <c r="M316" s="213" t="s">
        <v>19</v>
      </c>
      <c r="N316" s="214" t="s">
        <v>46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282</v>
      </c>
      <c r="AT316" s="217" t="s">
        <v>122</v>
      </c>
      <c r="AU316" s="217" t="s">
        <v>84</v>
      </c>
      <c r="AY316" s="19" t="s">
        <v>120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82</v>
      </c>
      <c r="BK316" s="218">
        <f>ROUND(I316*H316,2)</f>
        <v>0</v>
      </c>
      <c r="BL316" s="19" t="s">
        <v>282</v>
      </c>
      <c r="BM316" s="217" t="s">
        <v>379</v>
      </c>
    </row>
    <row r="317" s="2" customFormat="1">
      <c r="A317" s="40"/>
      <c r="B317" s="41"/>
      <c r="C317" s="42"/>
      <c r="D317" s="219" t="s">
        <v>129</v>
      </c>
      <c r="E317" s="42"/>
      <c r="F317" s="220" t="s">
        <v>380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129</v>
      </c>
      <c r="AU317" s="19" t="s">
        <v>84</v>
      </c>
    </row>
    <row r="318" s="13" customFormat="1">
      <c r="A318" s="13"/>
      <c r="B318" s="224"/>
      <c r="C318" s="225"/>
      <c r="D318" s="226" t="s">
        <v>131</v>
      </c>
      <c r="E318" s="227" t="s">
        <v>19</v>
      </c>
      <c r="F318" s="228" t="s">
        <v>251</v>
      </c>
      <c r="G318" s="225"/>
      <c r="H318" s="227" t="s">
        <v>19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131</v>
      </c>
      <c r="AU318" s="234" t="s">
        <v>84</v>
      </c>
      <c r="AV318" s="13" t="s">
        <v>82</v>
      </c>
      <c r="AW318" s="13" t="s">
        <v>37</v>
      </c>
      <c r="AX318" s="13" t="s">
        <v>75</v>
      </c>
      <c r="AY318" s="234" t="s">
        <v>120</v>
      </c>
    </row>
    <row r="319" s="13" customFormat="1">
      <c r="A319" s="13"/>
      <c r="B319" s="224"/>
      <c r="C319" s="225"/>
      <c r="D319" s="226" t="s">
        <v>131</v>
      </c>
      <c r="E319" s="227" t="s">
        <v>19</v>
      </c>
      <c r="F319" s="228" t="s">
        <v>367</v>
      </c>
      <c r="G319" s="225"/>
      <c r="H319" s="227" t="s">
        <v>19</v>
      </c>
      <c r="I319" s="229"/>
      <c r="J319" s="225"/>
      <c r="K319" s="225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131</v>
      </c>
      <c r="AU319" s="234" t="s">
        <v>84</v>
      </c>
      <c r="AV319" s="13" t="s">
        <v>82</v>
      </c>
      <c r="AW319" s="13" t="s">
        <v>37</v>
      </c>
      <c r="AX319" s="13" t="s">
        <v>75</v>
      </c>
      <c r="AY319" s="234" t="s">
        <v>120</v>
      </c>
    </row>
    <row r="320" s="14" customFormat="1">
      <c r="A320" s="14"/>
      <c r="B320" s="235"/>
      <c r="C320" s="236"/>
      <c r="D320" s="226" t="s">
        <v>131</v>
      </c>
      <c r="E320" s="237" t="s">
        <v>19</v>
      </c>
      <c r="F320" s="238" t="s">
        <v>84</v>
      </c>
      <c r="G320" s="236"/>
      <c r="H320" s="239">
        <v>2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131</v>
      </c>
      <c r="AU320" s="245" t="s">
        <v>84</v>
      </c>
      <c r="AV320" s="14" t="s">
        <v>84</v>
      </c>
      <c r="AW320" s="14" t="s">
        <v>37</v>
      </c>
      <c r="AX320" s="14" t="s">
        <v>75</v>
      </c>
      <c r="AY320" s="245" t="s">
        <v>120</v>
      </c>
    </row>
    <row r="321" s="15" customFormat="1">
      <c r="A321" s="15"/>
      <c r="B321" s="246"/>
      <c r="C321" s="247"/>
      <c r="D321" s="226" t="s">
        <v>131</v>
      </c>
      <c r="E321" s="248" t="s">
        <v>19</v>
      </c>
      <c r="F321" s="249" t="s">
        <v>134</v>
      </c>
      <c r="G321" s="247"/>
      <c r="H321" s="250">
        <v>2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6" t="s">
        <v>131</v>
      </c>
      <c r="AU321" s="256" t="s">
        <v>84</v>
      </c>
      <c r="AV321" s="15" t="s">
        <v>127</v>
      </c>
      <c r="AW321" s="15" t="s">
        <v>37</v>
      </c>
      <c r="AX321" s="15" t="s">
        <v>82</v>
      </c>
      <c r="AY321" s="256" t="s">
        <v>120</v>
      </c>
    </row>
    <row r="322" s="2" customFormat="1" ht="16.5" customHeight="1">
      <c r="A322" s="40"/>
      <c r="B322" s="41"/>
      <c r="C322" s="257" t="s">
        <v>286</v>
      </c>
      <c r="D322" s="257" t="s">
        <v>178</v>
      </c>
      <c r="E322" s="258" t="s">
        <v>381</v>
      </c>
      <c r="F322" s="259" t="s">
        <v>382</v>
      </c>
      <c r="G322" s="260" t="s">
        <v>165</v>
      </c>
      <c r="H322" s="261">
        <v>2</v>
      </c>
      <c r="I322" s="262"/>
      <c r="J322" s="263">
        <f>ROUND(I322*H322,2)</f>
        <v>0</v>
      </c>
      <c r="K322" s="259" t="s">
        <v>181</v>
      </c>
      <c r="L322" s="264"/>
      <c r="M322" s="265" t="s">
        <v>19</v>
      </c>
      <c r="N322" s="266" t="s">
        <v>46</v>
      </c>
      <c r="O322" s="86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177</v>
      </c>
      <c r="AT322" s="217" t="s">
        <v>178</v>
      </c>
      <c r="AU322" s="217" t="s">
        <v>84</v>
      </c>
      <c r="AY322" s="19" t="s">
        <v>120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82</v>
      </c>
      <c r="BK322" s="218">
        <f>ROUND(I322*H322,2)</f>
        <v>0</v>
      </c>
      <c r="BL322" s="19" t="s">
        <v>127</v>
      </c>
      <c r="BM322" s="217" t="s">
        <v>383</v>
      </c>
    </row>
    <row r="323" s="13" customFormat="1">
      <c r="A323" s="13"/>
      <c r="B323" s="224"/>
      <c r="C323" s="225"/>
      <c r="D323" s="226" t="s">
        <v>131</v>
      </c>
      <c r="E323" s="227" t="s">
        <v>19</v>
      </c>
      <c r="F323" s="228" t="s">
        <v>251</v>
      </c>
      <c r="G323" s="225"/>
      <c r="H323" s="227" t="s">
        <v>19</v>
      </c>
      <c r="I323" s="229"/>
      <c r="J323" s="225"/>
      <c r="K323" s="225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131</v>
      </c>
      <c r="AU323" s="234" t="s">
        <v>84</v>
      </c>
      <c r="AV323" s="13" t="s">
        <v>82</v>
      </c>
      <c r="AW323" s="13" t="s">
        <v>37</v>
      </c>
      <c r="AX323" s="13" t="s">
        <v>75</v>
      </c>
      <c r="AY323" s="234" t="s">
        <v>120</v>
      </c>
    </row>
    <row r="324" s="14" customFormat="1">
      <c r="A324" s="14"/>
      <c r="B324" s="235"/>
      <c r="C324" s="236"/>
      <c r="D324" s="226" t="s">
        <v>131</v>
      </c>
      <c r="E324" s="237" t="s">
        <v>19</v>
      </c>
      <c r="F324" s="238" t="s">
        <v>84</v>
      </c>
      <c r="G324" s="236"/>
      <c r="H324" s="239">
        <v>2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131</v>
      </c>
      <c r="AU324" s="245" t="s">
        <v>84</v>
      </c>
      <c r="AV324" s="14" t="s">
        <v>84</v>
      </c>
      <c r="AW324" s="14" t="s">
        <v>37</v>
      </c>
      <c r="AX324" s="14" t="s">
        <v>75</v>
      </c>
      <c r="AY324" s="245" t="s">
        <v>120</v>
      </c>
    </row>
    <row r="325" s="15" customFormat="1">
      <c r="A325" s="15"/>
      <c r="B325" s="246"/>
      <c r="C325" s="247"/>
      <c r="D325" s="226" t="s">
        <v>131</v>
      </c>
      <c r="E325" s="248" t="s">
        <v>19</v>
      </c>
      <c r="F325" s="249" t="s">
        <v>134</v>
      </c>
      <c r="G325" s="247"/>
      <c r="H325" s="250">
        <v>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131</v>
      </c>
      <c r="AU325" s="256" t="s">
        <v>84</v>
      </c>
      <c r="AV325" s="15" t="s">
        <v>127</v>
      </c>
      <c r="AW325" s="15" t="s">
        <v>37</v>
      </c>
      <c r="AX325" s="15" t="s">
        <v>82</v>
      </c>
      <c r="AY325" s="256" t="s">
        <v>120</v>
      </c>
    </row>
    <row r="326" s="12" customFormat="1" ht="25.92" customHeight="1">
      <c r="A326" s="12"/>
      <c r="B326" s="190"/>
      <c r="C326" s="191"/>
      <c r="D326" s="192" t="s">
        <v>74</v>
      </c>
      <c r="E326" s="193" t="s">
        <v>384</v>
      </c>
      <c r="F326" s="193" t="s">
        <v>385</v>
      </c>
      <c r="G326" s="191"/>
      <c r="H326" s="191"/>
      <c r="I326" s="194"/>
      <c r="J326" s="195">
        <f>BK326</f>
        <v>0</v>
      </c>
      <c r="K326" s="191"/>
      <c r="L326" s="196"/>
      <c r="M326" s="197"/>
      <c r="N326" s="198"/>
      <c r="O326" s="198"/>
      <c r="P326" s="199">
        <f>SUM(P327:P331)</f>
        <v>0</v>
      </c>
      <c r="Q326" s="198"/>
      <c r="R326" s="199">
        <f>SUM(R327:R331)</f>
        <v>0</v>
      </c>
      <c r="S326" s="198"/>
      <c r="T326" s="200">
        <f>SUM(T327:T331)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127</v>
      </c>
      <c r="AT326" s="202" t="s">
        <v>74</v>
      </c>
      <c r="AU326" s="202" t="s">
        <v>75</v>
      </c>
      <c r="AY326" s="201" t="s">
        <v>120</v>
      </c>
      <c r="BK326" s="203">
        <f>SUM(BK327:BK331)</f>
        <v>0</v>
      </c>
    </row>
    <row r="327" s="2" customFormat="1" ht="16.5" customHeight="1">
      <c r="A327" s="40"/>
      <c r="B327" s="41"/>
      <c r="C327" s="206" t="s">
        <v>386</v>
      </c>
      <c r="D327" s="206" t="s">
        <v>122</v>
      </c>
      <c r="E327" s="207" t="s">
        <v>387</v>
      </c>
      <c r="F327" s="208" t="s">
        <v>388</v>
      </c>
      <c r="G327" s="209" t="s">
        <v>389</v>
      </c>
      <c r="H327" s="210">
        <v>50</v>
      </c>
      <c r="I327" s="211"/>
      <c r="J327" s="212">
        <f>ROUND(I327*H327,2)</f>
        <v>0</v>
      </c>
      <c r="K327" s="208" t="s">
        <v>126</v>
      </c>
      <c r="L327" s="46"/>
      <c r="M327" s="213" t="s">
        <v>19</v>
      </c>
      <c r="N327" s="214" t="s">
        <v>46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390</v>
      </c>
      <c r="AT327" s="217" t="s">
        <v>122</v>
      </c>
      <c r="AU327" s="217" t="s">
        <v>82</v>
      </c>
      <c r="AY327" s="19" t="s">
        <v>120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82</v>
      </c>
      <c r="BK327" s="218">
        <f>ROUND(I327*H327,2)</f>
        <v>0</v>
      </c>
      <c r="BL327" s="19" t="s">
        <v>390</v>
      </c>
      <c r="BM327" s="217" t="s">
        <v>391</v>
      </c>
    </row>
    <row r="328" s="2" customFormat="1">
      <c r="A328" s="40"/>
      <c r="B328" s="41"/>
      <c r="C328" s="42"/>
      <c r="D328" s="219" t="s">
        <v>129</v>
      </c>
      <c r="E328" s="42"/>
      <c r="F328" s="220" t="s">
        <v>392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129</v>
      </c>
      <c r="AU328" s="19" t="s">
        <v>82</v>
      </c>
    </row>
    <row r="329" s="13" customFormat="1">
      <c r="A329" s="13"/>
      <c r="B329" s="224"/>
      <c r="C329" s="225"/>
      <c r="D329" s="226" t="s">
        <v>131</v>
      </c>
      <c r="E329" s="227" t="s">
        <v>19</v>
      </c>
      <c r="F329" s="228" t="s">
        <v>285</v>
      </c>
      <c r="G329" s="225"/>
      <c r="H329" s="227" t="s">
        <v>19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131</v>
      </c>
      <c r="AU329" s="234" t="s">
        <v>82</v>
      </c>
      <c r="AV329" s="13" t="s">
        <v>82</v>
      </c>
      <c r="AW329" s="13" t="s">
        <v>37</v>
      </c>
      <c r="AX329" s="13" t="s">
        <v>75</v>
      </c>
      <c r="AY329" s="234" t="s">
        <v>120</v>
      </c>
    </row>
    <row r="330" s="14" customFormat="1">
      <c r="A330" s="14"/>
      <c r="B330" s="235"/>
      <c r="C330" s="236"/>
      <c r="D330" s="226" t="s">
        <v>131</v>
      </c>
      <c r="E330" s="237" t="s">
        <v>19</v>
      </c>
      <c r="F330" s="238" t="s">
        <v>393</v>
      </c>
      <c r="G330" s="236"/>
      <c r="H330" s="239">
        <v>50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5" t="s">
        <v>131</v>
      </c>
      <c r="AU330" s="245" t="s">
        <v>82</v>
      </c>
      <c r="AV330" s="14" t="s">
        <v>84</v>
      </c>
      <c r="AW330" s="14" t="s">
        <v>37</v>
      </c>
      <c r="AX330" s="14" t="s">
        <v>75</v>
      </c>
      <c r="AY330" s="245" t="s">
        <v>120</v>
      </c>
    </row>
    <row r="331" s="15" customFormat="1">
      <c r="A331" s="15"/>
      <c r="B331" s="246"/>
      <c r="C331" s="247"/>
      <c r="D331" s="226" t="s">
        <v>131</v>
      </c>
      <c r="E331" s="248" t="s">
        <v>19</v>
      </c>
      <c r="F331" s="249" t="s">
        <v>134</v>
      </c>
      <c r="G331" s="247"/>
      <c r="H331" s="250">
        <v>50</v>
      </c>
      <c r="I331" s="251"/>
      <c r="J331" s="247"/>
      <c r="K331" s="247"/>
      <c r="L331" s="252"/>
      <c r="M331" s="267"/>
      <c r="N331" s="268"/>
      <c r="O331" s="268"/>
      <c r="P331" s="268"/>
      <c r="Q331" s="268"/>
      <c r="R331" s="268"/>
      <c r="S331" s="268"/>
      <c r="T331" s="26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131</v>
      </c>
      <c r="AU331" s="256" t="s">
        <v>82</v>
      </c>
      <c r="AV331" s="15" t="s">
        <v>127</v>
      </c>
      <c r="AW331" s="15" t="s">
        <v>37</v>
      </c>
      <c r="AX331" s="15" t="s">
        <v>82</v>
      </c>
      <c r="AY331" s="256" t="s">
        <v>120</v>
      </c>
    </row>
    <row r="332" s="2" customFormat="1" ht="6.96" customHeight="1">
      <c r="A332" s="40"/>
      <c r="B332" s="61"/>
      <c r="C332" s="62"/>
      <c r="D332" s="62"/>
      <c r="E332" s="62"/>
      <c r="F332" s="62"/>
      <c r="G332" s="62"/>
      <c r="H332" s="62"/>
      <c r="I332" s="62"/>
      <c r="J332" s="62"/>
      <c r="K332" s="62"/>
      <c r="L332" s="46"/>
      <c r="M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</row>
  </sheetData>
  <sheetProtection sheet="1" autoFilter="0" formatColumns="0" formatRows="0" objects="1" scenarios="1" spinCount="100000" saltValue="jbMTkAKbsGIccJpjaL6fcyAI/7v0ZcJuy31VQnVyeHogESJ1PKLRhiYTP5KOs6Ez4elYkuDvxgRfmbSMASMaDg==" hashValue="zUkqmwdpCLd7bP9/MhpAMDnLKRdSN9AcW2+V9K/tkB1Ct/pufY7Ng+gMsox8AU9qa9bAyN6TNtqwTDA5K0mm9w==" algorithmName="SHA-512" password="CC35"/>
  <autoFilter ref="C88:K33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22251104"/>
    <hyperlink ref="F98" r:id="rId2" display="https://podminky.urs.cz/item/CS_URS_2024_02/122551102"/>
    <hyperlink ref="F103" r:id="rId3" display="https://podminky.urs.cz/item/CS_URS_2024_02/141721213"/>
    <hyperlink ref="F109" r:id="rId4" display="https://podminky.urs.cz/item/CS_URS_2024_02/113106123"/>
    <hyperlink ref="F114" r:id="rId5" display="https://podminky.urs.cz/item/CS_URS_2024_02/596211110"/>
    <hyperlink ref="F120" r:id="rId6" display="https://podminky.urs.cz/item/CS_URS_2024_02/966006211"/>
    <hyperlink ref="F125" r:id="rId7" display="https://podminky.urs.cz/item/CS_URS_2024_02/914111111"/>
    <hyperlink ref="F136" r:id="rId8" display="https://podminky.urs.cz/item/CS_URS_2024_02/741110301"/>
    <hyperlink ref="F145" r:id="rId9" display="https://podminky.urs.cz/item/CS_URS_2024_02/741110302"/>
    <hyperlink ref="F162" r:id="rId10" display="https://podminky.urs.cz/item/CS_URS_2024_02/741410001"/>
    <hyperlink ref="F179" r:id="rId11" display="https://podminky.urs.cz/item/CS_URS_2024_02/741910413"/>
    <hyperlink ref="F192" r:id="rId12" display="https://podminky.urs.cz/item/CS_URS_2024_02/741372154"/>
    <hyperlink ref="F224" r:id="rId13" display="https://podminky.urs.cz/item/CS_URS_2024_02/210220452"/>
    <hyperlink ref="F233" r:id="rId14" display="https://podminky.urs.cz/item/CS_URS_2024_02/210812011"/>
    <hyperlink ref="F249" r:id="rId15" display="https://podminky.urs.cz/item/CS_URS_2024_02/210812035"/>
    <hyperlink ref="F258" r:id="rId16" display="https://podminky.urs.cz/item/CS_URS_2024_02/210204201"/>
    <hyperlink ref="F267" r:id="rId17" display="https://podminky.urs.cz/item/CS_URS_2024_02/741910101"/>
    <hyperlink ref="F290" r:id="rId18" display="https://podminky.urs.cz/item/CS_URS_2024_02/220182041"/>
    <hyperlink ref="F299" r:id="rId19" display="https://podminky.urs.cz/item/CS_URS_2024_02/220960001"/>
    <hyperlink ref="F317" r:id="rId20" display="https://podminky.urs.cz/item/CS_URS_2024_02/218204011"/>
    <hyperlink ref="F328" r:id="rId21" display="https://podminky.urs.cz/item/CS_URS_2024_02/HZS2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 + přípojka MUR Helenín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23. 10. 2024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ROUND((SUM(BE83:BE131)),  2)</f>
        <v>0</v>
      </c>
      <c r="G33" s="40"/>
      <c r="H33" s="40"/>
      <c r="I33" s="150">
        <v>0.20999999999999999</v>
      </c>
      <c r="J33" s="149">
        <f>ROUND(((SUM(BE83:BE131))*I33),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ROUND((SUM(BF83:BF131)),  2)</f>
        <v>0</v>
      </c>
      <c r="G34" s="40"/>
      <c r="H34" s="40"/>
      <c r="I34" s="150">
        <v>0.12</v>
      </c>
      <c r="J34" s="149">
        <f>ROUND(((SUM(BF83:BF131))*I34),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ROUND((SUM(BG83:BG131)),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ROUND((SUM(BH83:BH131)),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ROUND((SUM(BI83:BI131)),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 + přípojka MUR Helenín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Helenín</v>
      </c>
      <c r="G52" s="42"/>
      <c r="H52" s="42"/>
      <c r="I52" s="34" t="s">
        <v>23</v>
      </c>
      <c r="J52" s="74" t="str">
        <f>IF(J12="","",J12)</f>
        <v>23. 10. 2024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33</v>
      </c>
      <c r="J54" s="38" t="str">
        <f>E21</f>
        <v>AŽD Praha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AŽD Praha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394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395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396</v>
      </c>
      <c r="E62" s="176"/>
      <c r="F62" s="176"/>
      <c r="G62" s="176"/>
      <c r="H62" s="176"/>
      <c r="I62" s="176"/>
      <c r="J62" s="177">
        <f>J104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397</v>
      </c>
      <c r="E63" s="176"/>
      <c r="F63" s="176"/>
      <c r="G63" s="176"/>
      <c r="H63" s="176"/>
      <c r="I63" s="176"/>
      <c r="J63" s="177">
        <f>J116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VO + přípojka MUR Helenín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89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VRN - Vedlejší rozpočtové náklady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Helenín</v>
      </c>
      <c r="G77" s="42"/>
      <c r="H77" s="42"/>
      <c r="I77" s="34" t="s">
        <v>23</v>
      </c>
      <c r="J77" s="74" t="str">
        <f>IF(J12="","",J12)</f>
        <v>23. 10. 2024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Statutární město Jihlava</v>
      </c>
      <c r="G79" s="42"/>
      <c r="H79" s="42"/>
      <c r="I79" s="34" t="s">
        <v>33</v>
      </c>
      <c r="J79" s="38" t="str">
        <f>E21</f>
        <v>AŽD Praha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>AŽD Praha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106</v>
      </c>
      <c r="D82" s="182" t="s">
        <v>60</v>
      </c>
      <c r="E82" s="182" t="s">
        <v>56</v>
      </c>
      <c r="F82" s="182" t="s">
        <v>57</v>
      </c>
      <c r="G82" s="182" t="s">
        <v>107</v>
      </c>
      <c r="H82" s="182" t="s">
        <v>108</v>
      </c>
      <c r="I82" s="182" t="s">
        <v>109</v>
      </c>
      <c r="J82" s="182" t="s">
        <v>93</v>
      </c>
      <c r="K82" s="183" t="s">
        <v>110</v>
      </c>
      <c r="L82" s="184"/>
      <c r="M82" s="94" t="s">
        <v>19</v>
      </c>
      <c r="N82" s="95" t="s">
        <v>45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74</v>
      </c>
      <c r="AU83" s="19" t="s">
        <v>94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74</v>
      </c>
      <c r="E84" s="193" t="s">
        <v>85</v>
      </c>
      <c r="F84" s="193" t="s">
        <v>86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P85+P104+P116</f>
        <v>0</v>
      </c>
      <c r="Q84" s="198"/>
      <c r="R84" s="199">
        <f>R85+R104+R116</f>
        <v>0</v>
      </c>
      <c r="S84" s="198"/>
      <c r="T84" s="200">
        <f>T85+T104+T116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147</v>
      </c>
      <c r="AT84" s="202" t="s">
        <v>74</v>
      </c>
      <c r="AU84" s="202" t="s">
        <v>75</v>
      </c>
      <c r="AY84" s="201" t="s">
        <v>120</v>
      </c>
      <c r="BK84" s="203">
        <f>BK85+BK104+BK116</f>
        <v>0</v>
      </c>
    </row>
    <row r="85" s="12" customFormat="1" ht="22.8" customHeight="1">
      <c r="A85" s="12"/>
      <c r="B85" s="190"/>
      <c r="C85" s="191"/>
      <c r="D85" s="192" t="s">
        <v>74</v>
      </c>
      <c r="E85" s="204" t="s">
        <v>398</v>
      </c>
      <c r="F85" s="204" t="s">
        <v>399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SUM(P86:P103)</f>
        <v>0</v>
      </c>
      <c r="Q85" s="198"/>
      <c r="R85" s="199">
        <f>SUM(R86:R103)</f>
        <v>0</v>
      </c>
      <c r="S85" s="198"/>
      <c r="T85" s="200">
        <f>SUM(T86:T103)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147</v>
      </c>
      <c r="AT85" s="202" t="s">
        <v>74</v>
      </c>
      <c r="AU85" s="202" t="s">
        <v>82</v>
      </c>
      <c r="AY85" s="201" t="s">
        <v>120</v>
      </c>
      <c r="BK85" s="203">
        <f>SUM(BK86:BK103)</f>
        <v>0</v>
      </c>
    </row>
    <row r="86" s="2" customFormat="1" ht="16.5" customHeight="1">
      <c r="A86" s="40"/>
      <c r="B86" s="41"/>
      <c r="C86" s="206" t="s">
        <v>82</v>
      </c>
      <c r="D86" s="206" t="s">
        <v>122</v>
      </c>
      <c r="E86" s="207" t="s">
        <v>400</v>
      </c>
      <c r="F86" s="208" t="s">
        <v>401</v>
      </c>
      <c r="G86" s="209" t="s">
        <v>402</v>
      </c>
      <c r="H86" s="210">
        <v>1</v>
      </c>
      <c r="I86" s="211"/>
      <c r="J86" s="212">
        <f>ROUND(I86*H86,2)</f>
        <v>0</v>
      </c>
      <c r="K86" s="208" t="s">
        <v>126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403</v>
      </c>
      <c r="AT86" s="217" t="s">
        <v>122</v>
      </c>
      <c r="AU86" s="217" t="s">
        <v>84</v>
      </c>
      <c r="AY86" s="19" t="s">
        <v>120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82</v>
      </c>
      <c r="BK86" s="218">
        <f>ROUND(I86*H86,2)</f>
        <v>0</v>
      </c>
      <c r="BL86" s="19" t="s">
        <v>403</v>
      </c>
      <c r="BM86" s="217" t="s">
        <v>404</v>
      </c>
    </row>
    <row r="87" s="2" customFormat="1">
      <c r="A87" s="40"/>
      <c r="B87" s="41"/>
      <c r="C87" s="42"/>
      <c r="D87" s="219" t="s">
        <v>129</v>
      </c>
      <c r="E87" s="42"/>
      <c r="F87" s="220" t="s">
        <v>405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129</v>
      </c>
      <c r="AU87" s="19" t="s">
        <v>84</v>
      </c>
    </row>
    <row r="88" s="13" customFormat="1">
      <c r="A88" s="13"/>
      <c r="B88" s="224"/>
      <c r="C88" s="225"/>
      <c r="D88" s="226" t="s">
        <v>131</v>
      </c>
      <c r="E88" s="227" t="s">
        <v>19</v>
      </c>
      <c r="F88" s="228" t="s">
        <v>406</v>
      </c>
      <c r="G88" s="225"/>
      <c r="H88" s="227" t="s">
        <v>19</v>
      </c>
      <c r="I88" s="229"/>
      <c r="J88" s="225"/>
      <c r="K88" s="225"/>
      <c r="L88" s="230"/>
      <c r="M88" s="231"/>
      <c r="N88" s="232"/>
      <c r="O88" s="232"/>
      <c r="P88" s="232"/>
      <c r="Q88" s="232"/>
      <c r="R88" s="232"/>
      <c r="S88" s="232"/>
      <c r="T88" s="23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4" t="s">
        <v>131</v>
      </c>
      <c r="AU88" s="234" t="s">
        <v>84</v>
      </c>
      <c r="AV88" s="13" t="s">
        <v>82</v>
      </c>
      <c r="AW88" s="13" t="s">
        <v>37</v>
      </c>
      <c r="AX88" s="13" t="s">
        <v>75</v>
      </c>
      <c r="AY88" s="234" t="s">
        <v>120</v>
      </c>
    </row>
    <row r="89" s="13" customFormat="1">
      <c r="A89" s="13"/>
      <c r="B89" s="224"/>
      <c r="C89" s="225"/>
      <c r="D89" s="226" t="s">
        <v>131</v>
      </c>
      <c r="E89" s="227" t="s">
        <v>19</v>
      </c>
      <c r="F89" s="228" t="s">
        <v>407</v>
      </c>
      <c r="G89" s="225"/>
      <c r="H89" s="227" t="s">
        <v>19</v>
      </c>
      <c r="I89" s="229"/>
      <c r="J89" s="225"/>
      <c r="K89" s="225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131</v>
      </c>
      <c r="AU89" s="234" t="s">
        <v>84</v>
      </c>
      <c r="AV89" s="13" t="s">
        <v>82</v>
      </c>
      <c r="AW89" s="13" t="s">
        <v>37</v>
      </c>
      <c r="AX89" s="13" t="s">
        <v>75</v>
      </c>
      <c r="AY89" s="234" t="s">
        <v>120</v>
      </c>
    </row>
    <row r="90" s="14" customFormat="1">
      <c r="A90" s="14"/>
      <c r="B90" s="235"/>
      <c r="C90" s="236"/>
      <c r="D90" s="226" t="s">
        <v>131</v>
      </c>
      <c r="E90" s="237" t="s">
        <v>19</v>
      </c>
      <c r="F90" s="238" t="s">
        <v>82</v>
      </c>
      <c r="G90" s="236"/>
      <c r="H90" s="239">
        <v>1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131</v>
      </c>
      <c r="AU90" s="245" t="s">
        <v>84</v>
      </c>
      <c r="AV90" s="14" t="s">
        <v>84</v>
      </c>
      <c r="AW90" s="14" t="s">
        <v>37</v>
      </c>
      <c r="AX90" s="14" t="s">
        <v>75</v>
      </c>
      <c r="AY90" s="245" t="s">
        <v>120</v>
      </c>
    </row>
    <row r="91" s="15" customFormat="1">
      <c r="A91" s="15"/>
      <c r="B91" s="246"/>
      <c r="C91" s="247"/>
      <c r="D91" s="226" t="s">
        <v>131</v>
      </c>
      <c r="E91" s="248" t="s">
        <v>19</v>
      </c>
      <c r="F91" s="249" t="s">
        <v>134</v>
      </c>
      <c r="G91" s="247"/>
      <c r="H91" s="250">
        <v>1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131</v>
      </c>
      <c r="AU91" s="256" t="s">
        <v>84</v>
      </c>
      <c r="AV91" s="15" t="s">
        <v>127</v>
      </c>
      <c r="AW91" s="15" t="s">
        <v>37</v>
      </c>
      <c r="AX91" s="15" t="s">
        <v>82</v>
      </c>
      <c r="AY91" s="256" t="s">
        <v>120</v>
      </c>
    </row>
    <row r="92" s="2" customFormat="1" ht="16.5" customHeight="1">
      <c r="A92" s="40"/>
      <c r="B92" s="41"/>
      <c r="C92" s="206" t="s">
        <v>84</v>
      </c>
      <c r="D92" s="206" t="s">
        <v>122</v>
      </c>
      <c r="E92" s="207" t="s">
        <v>408</v>
      </c>
      <c r="F92" s="208" t="s">
        <v>409</v>
      </c>
      <c r="G92" s="209" t="s">
        <v>402</v>
      </c>
      <c r="H92" s="210">
        <v>1</v>
      </c>
      <c r="I92" s="211"/>
      <c r="J92" s="212">
        <f>ROUND(I92*H92,2)</f>
        <v>0</v>
      </c>
      <c r="K92" s="208" t="s">
        <v>126</v>
      </c>
      <c r="L92" s="46"/>
      <c r="M92" s="213" t="s">
        <v>19</v>
      </c>
      <c r="N92" s="214" t="s">
        <v>46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403</v>
      </c>
      <c r="AT92" s="217" t="s">
        <v>122</v>
      </c>
      <c r="AU92" s="217" t="s">
        <v>84</v>
      </c>
      <c r="AY92" s="19" t="s">
        <v>120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82</v>
      </c>
      <c r="BK92" s="218">
        <f>ROUND(I92*H92,2)</f>
        <v>0</v>
      </c>
      <c r="BL92" s="19" t="s">
        <v>403</v>
      </c>
      <c r="BM92" s="217" t="s">
        <v>410</v>
      </c>
    </row>
    <row r="93" s="2" customFormat="1">
      <c r="A93" s="40"/>
      <c r="B93" s="41"/>
      <c r="C93" s="42"/>
      <c r="D93" s="219" t="s">
        <v>129</v>
      </c>
      <c r="E93" s="42"/>
      <c r="F93" s="220" t="s">
        <v>411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129</v>
      </c>
      <c r="AU93" s="19" t="s">
        <v>84</v>
      </c>
    </row>
    <row r="94" s="13" customFormat="1">
      <c r="A94" s="13"/>
      <c r="B94" s="224"/>
      <c r="C94" s="225"/>
      <c r="D94" s="226" t="s">
        <v>131</v>
      </c>
      <c r="E94" s="227" t="s">
        <v>19</v>
      </c>
      <c r="F94" s="228" t="s">
        <v>406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131</v>
      </c>
      <c r="AU94" s="234" t="s">
        <v>84</v>
      </c>
      <c r="AV94" s="13" t="s">
        <v>82</v>
      </c>
      <c r="AW94" s="13" t="s">
        <v>37</v>
      </c>
      <c r="AX94" s="13" t="s">
        <v>75</v>
      </c>
      <c r="AY94" s="234" t="s">
        <v>120</v>
      </c>
    </row>
    <row r="95" s="13" customFormat="1">
      <c r="A95" s="13"/>
      <c r="B95" s="224"/>
      <c r="C95" s="225"/>
      <c r="D95" s="226" t="s">
        <v>131</v>
      </c>
      <c r="E95" s="227" t="s">
        <v>19</v>
      </c>
      <c r="F95" s="228" t="s">
        <v>412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131</v>
      </c>
      <c r="AU95" s="234" t="s">
        <v>84</v>
      </c>
      <c r="AV95" s="13" t="s">
        <v>82</v>
      </c>
      <c r="AW95" s="13" t="s">
        <v>37</v>
      </c>
      <c r="AX95" s="13" t="s">
        <v>75</v>
      </c>
      <c r="AY95" s="234" t="s">
        <v>120</v>
      </c>
    </row>
    <row r="96" s="14" customFormat="1">
      <c r="A96" s="14"/>
      <c r="B96" s="235"/>
      <c r="C96" s="236"/>
      <c r="D96" s="226" t="s">
        <v>131</v>
      </c>
      <c r="E96" s="237" t="s">
        <v>19</v>
      </c>
      <c r="F96" s="238" t="s">
        <v>82</v>
      </c>
      <c r="G96" s="236"/>
      <c r="H96" s="239">
        <v>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131</v>
      </c>
      <c r="AU96" s="245" t="s">
        <v>84</v>
      </c>
      <c r="AV96" s="14" t="s">
        <v>84</v>
      </c>
      <c r="AW96" s="14" t="s">
        <v>37</v>
      </c>
      <c r="AX96" s="14" t="s">
        <v>75</v>
      </c>
      <c r="AY96" s="245" t="s">
        <v>120</v>
      </c>
    </row>
    <row r="97" s="15" customFormat="1">
      <c r="A97" s="15"/>
      <c r="B97" s="246"/>
      <c r="C97" s="247"/>
      <c r="D97" s="226" t="s">
        <v>131</v>
      </c>
      <c r="E97" s="248" t="s">
        <v>19</v>
      </c>
      <c r="F97" s="249" t="s">
        <v>134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131</v>
      </c>
      <c r="AU97" s="256" t="s">
        <v>84</v>
      </c>
      <c r="AV97" s="15" t="s">
        <v>127</v>
      </c>
      <c r="AW97" s="15" t="s">
        <v>37</v>
      </c>
      <c r="AX97" s="15" t="s">
        <v>82</v>
      </c>
      <c r="AY97" s="256" t="s">
        <v>120</v>
      </c>
    </row>
    <row r="98" s="2" customFormat="1" ht="16.5" customHeight="1">
      <c r="A98" s="40"/>
      <c r="B98" s="41"/>
      <c r="C98" s="206" t="s">
        <v>140</v>
      </c>
      <c r="D98" s="206" t="s">
        <v>122</v>
      </c>
      <c r="E98" s="207" t="s">
        <v>413</v>
      </c>
      <c r="F98" s="208" t="s">
        <v>414</v>
      </c>
      <c r="G98" s="209" t="s">
        <v>402</v>
      </c>
      <c r="H98" s="210">
        <v>1</v>
      </c>
      <c r="I98" s="211"/>
      <c r="J98" s="212">
        <f>ROUND(I98*H98,2)</f>
        <v>0</v>
      </c>
      <c r="K98" s="208" t="s">
        <v>126</v>
      </c>
      <c r="L98" s="46"/>
      <c r="M98" s="213" t="s">
        <v>19</v>
      </c>
      <c r="N98" s="214" t="s">
        <v>46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403</v>
      </c>
      <c r="AT98" s="217" t="s">
        <v>122</v>
      </c>
      <c r="AU98" s="217" t="s">
        <v>84</v>
      </c>
      <c r="AY98" s="19" t="s">
        <v>120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82</v>
      </c>
      <c r="BK98" s="218">
        <f>ROUND(I98*H98,2)</f>
        <v>0</v>
      </c>
      <c r="BL98" s="19" t="s">
        <v>403</v>
      </c>
      <c r="BM98" s="217" t="s">
        <v>415</v>
      </c>
    </row>
    <row r="99" s="2" customFormat="1">
      <c r="A99" s="40"/>
      <c r="B99" s="41"/>
      <c r="C99" s="42"/>
      <c r="D99" s="219" t="s">
        <v>129</v>
      </c>
      <c r="E99" s="42"/>
      <c r="F99" s="220" t="s">
        <v>416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129</v>
      </c>
      <c r="AU99" s="19" t="s">
        <v>84</v>
      </c>
    </row>
    <row r="100" s="13" customFormat="1">
      <c r="A100" s="13"/>
      <c r="B100" s="224"/>
      <c r="C100" s="225"/>
      <c r="D100" s="226" t="s">
        <v>131</v>
      </c>
      <c r="E100" s="227" t="s">
        <v>19</v>
      </c>
      <c r="F100" s="228" t="s">
        <v>406</v>
      </c>
      <c r="G100" s="225"/>
      <c r="H100" s="227" t="s">
        <v>19</v>
      </c>
      <c r="I100" s="229"/>
      <c r="J100" s="225"/>
      <c r="K100" s="225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131</v>
      </c>
      <c r="AU100" s="234" t="s">
        <v>84</v>
      </c>
      <c r="AV100" s="13" t="s">
        <v>82</v>
      </c>
      <c r="AW100" s="13" t="s">
        <v>37</v>
      </c>
      <c r="AX100" s="13" t="s">
        <v>75</v>
      </c>
      <c r="AY100" s="234" t="s">
        <v>120</v>
      </c>
    </row>
    <row r="101" s="13" customFormat="1">
      <c r="A101" s="13"/>
      <c r="B101" s="224"/>
      <c r="C101" s="225"/>
      <c r="D101" s="226" t="s">
        <v>131</v>
      </c>
      <c r="E101" s="227" t="s">
        <v>19</v>
      </c>
      <c r="F101" s="228" t="s">
        <v>417</v>
      </c>
      <c r="G101" s="225"/>
      <c r="H101" s="227" t="s">
        <v>19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131</v>
      </c>
      <c r="AU101" s="234" t="s">
        <v>84</v>
      </c>
      <c r="AV101" s="13" t="s">
        <v>82</v>
      </c>
      <c r="AW101" s="13" t="s">
        <v>37</v>
      </c>
      <c r="AX101" s="13" t="s">
        <v>75</v>
      </c>
      <c r="AY101" s="234" t="s">
        <v>120</v>
      </c>
    </row>
    <row r="102" s="14" customFormat="1">
      <c r="A102" s="14"/>
      <c r="B102" s="235"/>
      <c r="C102" s="236"/>
      <c r="D102" s="226" t="s">
        <v>131</v>
      </c>
      <c r="E102" s="237" t="s">
        <v>19</v>
      </c>
      <c r="F102" s="238" t="s">
        <v>82</v>
      </c>
      <c r="G102" s="236"/>
      <c r="H102" s="239">
        <v>1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131</v>
      </c>
      <c r="AU102" s="245" t="s">
        <v>84</v>
      </c>
      <c r="AV102" s="14" t="s">
        <v>84</v>
      </c>
      <c r="AW102" s="14" t="s">
        <v>37</v>
      </c>
      <c r="AX102" s="14" t="s">
        <v>75</v>
      </c>
      <c r="AY102" s="245" t="s">
        <v>120</v>
      </c>
    </row>
    <row r="103" s="15" customFormat="1">
      <c r="A103" s="15"/>
      <c r="B103" s="246"/>
      <c r="C103" s="247"/>
      <c r="D103" s="226" t="s">
        <v>131</v>
      </c>
      <c r="E103" s="248" t="s">
        <v>19</v>
      </c>
      <c r="F103" s="249" t="s">
        <v>134</v>
      </c>
      <c r="G103" s="247"/>
      <c r="H103" s="250">
        <v>1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131</v>
      </c>
      <c r="AU103" s="256" t="s">
        <v>84</v>
      </c>
      <c r="AV103" s="15" t="s">
        <v>127</v>
      </c>
      <c r="AW103" s="15" t="s">
        <v>37</v>
      </c>
      <c r="AX103" s="15" t="s">
        <v>82</v>
      </c>
      <c r="AY103" s="256" t="s">
        <v>120</v>
      </c>
    </row>
    <row r="104" s="12" customFormat="1" ht="22.8" customHeight="1">
      <c r="A104" s="12"/>
      <c r="B104" s="190"/>
      <c r="C104" s="191"/>
      <c r="D104" s="192" t="s">
        <v>74</v>
      </c>
      <c r="E104" s="204" t="s">
        <v>418</v>
      </c>
      <c r="F104" s="204" t="s">
        <v>419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SUM(P105:P115)</f>
        <v>0</v>
      </c>
      <c r="Q104" s="198"/>
      <c r="R104" s="199">
        <f>SUM(R105:R115)</f>
        <v>0</v>
      </c>
      <c r="S104" s="198"/>
      <c r="T104" s="200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147</v>
      </c>
      <c r="AT104" s="202" t="s">
        <v>74</v>
      </c>
      <c r="AU104" s="202" t="s">
        <v>82</v>
      </c>
      <c r="AY104" s="201" t="s">
        <v>120</v>
      </c>
      <c r="BK104" s="203">
        <f>SUM(BK105:BK115)</f>
        <v>0</v>
      </c>
    </row>
    <row r="105" s="2" customFormat="1" ht="16.5" customHeight="1">
      <c r="A105" s="40"/>
      <c r="B105" s="41"/>
      <c r="C105" s="206" t="s">
        <v>127</v>
      </c>
      <c r="D105" s="206" t="s">
        <v>122</v>
      </c>
      <c r="E105" s="207" t="s">
        <v>420</v>
      </c>
      <c r="F105" s="208" t="s">
        <v>421</v>
      </c>
      <c r="G105" s="209" t="s">
        <v>402</v>
      </c>
      <c r="H105" s="210">
        <v>1</v>
      </c>
      <c r="I105" s="211"/>
      <c r="J105" s="212">
        <f>ROUND(I105*H105,2)</f>
        <v>0</v>
      </c>
      <c r="K105" s="208" t="s">
        <v>126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403</v>
      </c>
      <c r="AT105" s="217" t="s">
        <v>122</v>
      </c>
      <c r="AU105" s="217" t="s">
        <v>84</v>
      </c>
      <c r="AY105" s="19" t="s">
        <v>120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82</v>
      </c>
      <c r="BK105" s="218">
        <f>ROUND(I105*H105,2)</f>
        <v>0</v>
      </c>
      <c r="BL105" s="19" t="s">
        <v>403</v>
      </c>
      <c r="BM105" s="217" t="s">
        <v>422</v>
      </c>
    </row>
    <row r="106" s="2" customFormat="1">
      <c r="A106" s="40"/>
      <c r="B106" s="41"/>
      <c r="C106" s="42"/>
      <c r="D106" s="219" t="s">
        <v>129</v>
      </c>
      <c r="E106" s="42"/>
      <c r="F106" s="220" t="s">
        <v>423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129</v>
      </c>
      <c r="AU106" s="19" t="s">
        <v>84</v>
      </c>
    </row>
    <row r="107" s="13" customFormat="1">
      <c r="A107" s="13"/>
      <c r="B107" s="224"/>
      <c r="C107" s="225"/>
      <c r="D107" s="226" t="s">
        <v>131</v>
      </c>
      <c r="E107" s="227" t="s">
        <v>19</v>
      </c>
      <c r="F107" s="228" t="s">
        <v>424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131</v>
      </c>
      <c r="AU107" s="234" t="s">
        <v>84</v>
      </c>
      <c r="AV107" s="13" t="s">
        <v>82</v>
      </c>
      <c r="AW107" s="13" t="s">
        <v>37</v>
      </c>
      <c r="AX107" s="13" t="s">
        <v>75</v>
      </c>
      <c r="AY107" s="234" t="s">
        <v>120</v>
      </c>
    </row>
    <row r="108" s="13" customFormat="1">
      <c r="A108" s="13"/>
      <c r="B108" s="224"/>
      <c r="C108" s="225"/>
      <c r="D108" s="226" t="s">
        <v>131</v>
      </c>
      <c r="E108" s="227" t="s">
        <v>19</v>
      </c>
      <c r="F108" s="228" t="s">
        <v>407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131</v>
      </c>
      <c r="AU108" s="234" t="s">
        <v>84</v>
      </c>
      <c r="AV108" s="13" t="s">
        <v>82</v>
      </c>
      <c r="AW108" s="13" t="s">
        <v>37</v>
      </c>
      <c r="AX108" s="13" t="s">
        <v>75</v>
      </c>
      <c r="AY108" s="234" t="s">
        <v>120</v>
      </c>
    </row>
    <row r="109" s="14" customFormat="1">
      <c r="A109" s="14"/>
      <c r="B109" s="235"/>
      <c r="C109" s="236"/>
      <c r="D109" s="226" t="s">
        <v>131</v>
      </c>
      <c r="E109" s="237" t="s">
        <v>19</v>
      </c>
      <c r="F109" s="238" t="s">
        <v>82</v>
      </c>
      <c r="G109" s="236"/>
      <c r="H109" s="239">
        <v>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131</v>
      </c>
      <c r="AU109" s="245" t="s">
        <v>84</v>
      </c>
      <c r="AV109" s="14" t="s">
        <v>84</v>
      </c>
      <c r="AW109" s="14" t="s">
        <v>37</v>
      </c>
      <c r="AX109" s="14" t="s">
        <v>82</v>
      </c>
      <c r="AY109" s="245" t="s">
        <v>120</v>
      </c>
    </row>
    <row r="110" s="2" customFormat="1" ht="16.5" customHeight="1">
      <c r="A110" s="40"/>
      <c r="B110" s="41"/>
      <c r="C110" s="206" t="s">
        <v>147</v>
      </c>
      <c r="D110" s="206" t="s">
        <v>122</v>
      </c>
      <c r="E110" s="207" t="s">
        <v>425</v>
      </c>
      <c r="F110" s="208" t="s">
        <v>426</v>
      </c>
      <c r="G110" s="209" t="s">
        <v>402</v>
      </c>
      <c r="H110" s="210">
        <v>1</v>
      </c>
      <c r="I110" s="211"/>
      <c r="J110" s="212">
        <f>ROUND(I110*H110,2)</f>
        <v>0</v>
      </c>
      <c r="K110" s="208" t="s">
        <v>126</v>
      </c>
      <c r="L110" s="46"/>
      <c r="M110" s="213" t="s">
        <v>19</v>
      </c>
      <c r="N110" s="214" t="s">
        <v>46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403</v>
      </c>
      <c r="AT110" s="217" t="s">
        <v>122</v>
      </c>
      <c r="AU110" s="217" t="s">
        <v>84</v>
      </c>
      <c r="AY110" s="19" t="s">
        <v>120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82</v>
      </c>
      <c r="BK110" s="218">
        <f>ROUND(I110*H110,2)</f>
        <v>0</v>
      </c>
      <c r="BL110" s="19" t="s">
        <v>403</v>
      </c>
      <c r="BM110" s="217" t="s">
        <v>427</v>
      </c>
    </row>
    <row r="111" s="2" customFormat="1">
      <c r="A111" s="40"/>
      <c r="B111" s="41"/>
      <c r="C111" s="42"/>
      <c r="D111" s="219" t="s">
        <v>129</v>
      </c>
      <c r="E111" s="42"/>
      <c r="F111" s="220" t="s">
        <v>428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129</v>
      </c>
      <c r="AU111" s="19" t="s">
        <v>84</v>
      </c>
    </row>
    <row r="112" s="13" customFormat="1">
      <c r="A112" s="13"/>
      <c r="B112" s="224"/>
      <c r="C112" s="225"/>
      <c r="D112" s="226" t="s">
        <v>131</v>
      </c>
      <c r="E112" s="227" t="s">
        <v>19</v>
      </c>
      <c r="F112" s="228" t="s">
        <v>424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131</v>
      </c>
      <c r="AU112" s="234" t="s">
        <v>84</v>
      </c>
      <c r="AV112" s="13" t="s">
        <v>82</v>
      </c>
      <c r="AW112" s="13" t="s">
        <v>37</v>
      </c>
      <c r="AX112" s="13" t="s">
        <v>75</v>
      </c>
      <c r="AY112" s="234" t="s">
        <v>120</v>
      </c>
    </row>
    <row r="113" s="13" customFormat="1">
      <c r="A113" s="13"/>
      <c r="B113" s="224"/>
      <c r="C113" s="225"/>
      <c r="D113" s="226" t="s">
        <v>131</v>
      </c>
      <c r="E113" s="227" t="s">
        <v>19</v>
      </c>
      <c r="F113" s="228" t="s">
        <v>429</v>
      </c>
      <c r="G113" s="225"/>
      <c r="H113" s="227" t="s">
        <v>19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131</v>
      </c>
      <c r="AU113" s="234" t="s">
        <v>84</v>
      </c>
      <c r="AV113" s="13" t="s">
        <v>82</v>
      </c>
      <c r="AW113" s="13" t="s">
        <v>37</v>
      </c>
      <c r="AX113" s="13" t="s">
        <v>75</v>
      </c>
      <c r="AY113" s="234" t="s">
        <v>120</v>
      </c>
    </row>
    <row r="114" s="13" customFormat="1">
      <c r="A114" s="13"/>
      <c r="B114" s="224"/>
      <c r="C114" s="225"/>
      <c r="D114" s="226" t="s">
        <v>131</v>
      </c>
      <c r="E114" s="227" t="s">
        <v>19</v>
      </c>
      <c r="F114" s="228" t="s">
        <v>407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131</v>
      </c>
      <c r="AU114" s="234" t="s">
        <v>84</v>
      </c>
      <c r="AV114" s="13" t="s">
        <v>82</v>
      </c>
      <c r="AW114" s="13" t="s">
        <v>37</v>
      </c>
      <c r="AX114" s="13" t="s">
        <v>75</v>
      </c>
      <c r="AY114" s="234" t="s">
        <v>120</v>
      </c>
    </row>
    <row r="115" s="14" customFormat="1">
      <c r="A115" s="14"/>
      <c r="B115" s="235"/>
      <c r="C115" s="236"/>
      <c r="D115" s="226" t="s">
        <v>131</v>
      </c>
      <c r="E115" s="237" t="s">
        <v>19</v>
      </c>
      <c r="F115" s="238" t="s">
        <v>82</v>
      </c>
      <c r="G115" s="236"/>
      <c r="H115" s="239">
        <v>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131</v>
      </c>
      <c r="AU115" s="245" t="s">
        <v>84</v>
      </c>
      <c r="AV115" s="14" t="s">
        <v>84</v>
      </c>
      <c r="AW115" s="14" t="s">
        <v>37</v>
      </c>
      <c r="AX115" s="14" t="s">
        <v>82</v>
      </c>
      <c r="AY115" s="245" t="s">
        <v>120</v>
      </c>
    </row>
    <row r="116" s="12" customFormat="1" ht="22.8" customHeight="1">
      <c r="A116" s="12"/>
      <c r="B116" s="190"/>
      <c r="C116" s="191"/>
      <c r="D116" s="192" t="s">
        <v>74</v>
      </c>
      <c r="E116" s="204" t="s">
        <v>430</v>
      </c>
      <c r="F116" s="204" t="s">
        <v>431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SUM(P117:P131)</f>
        <v>0</v>
      </c>
      <c r="Q116" s="198"/>
      <c r="R116" s="199">
        <f>SUM(R117:R131)</f>
        <v>0</v>
      </c>
      <c r="S116" s="198"/>
      <c r="T116" s="200">
        <f>SUM(T117:T131)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147</v>
      </c>
      <c r="AT116" s="202" t="s">
        <v>74</v>
      </c>
      <c r="AU116" s="202" t="s">
        <v>82</v>
      </c>
      <c r="AY116" s="201" t="s">
        <v>120</v>
      </c>
      <c r="BK116" s="203">
        <f>SUM(BK117:BK131)</f>
        <v>0</v>
      </c>
    </row>
    <row r="117" s="2" customFormat="1" ht="16.5" customHeight="1">
      <c r="A117" s="40"/>
      <c r="B117" s="41"/>
      <c r="C117" s="206" t="s">
        <v>162</v>
      </c>
      <c r="D117" s="206" t="s">
        <v>122</v>
      </c>
      <c r="E117" s="207" t="s">
        <v>432</v>
      </c>
      <c r="F117" s="208" t="s">
        <v>433</v>
      </c>
      <c r="G117" s="209" t="s">
        <v>402</v>
      </c>
      <c r="H117" s="210">
        <v>2</v>
      </c>
      <c r="I117" s="211"/>
      <c r="J117" s="212">
        <f>ROUND(I117*H117,2)</f>
        <v>0</v>
      </c>
      <c r="K117" s="208" t="s">
        <v>126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403</v>
      </c>
      <c r="AT117" s="217" t="s">
        <v>122</v>
      </c>
      <c r="AU117" s="217" t="s">
        <v>84</v>
      </c>
      <c r="AY117" s="19" t="s">
        <v>120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82</v>
      </c>
      <c r="BK117" s="218">
        <f>ROUND(I117*H117,2)</f>
        <v>0</v>
      </c>
      <c r="BL117" s="19" t="s">
        <v>403</v>
      </c>
      <c r="BM117" s="217" t="s">
        <v>434</v>
      </c>
    </row>
    <row r="118" s="2" customFormat="1">
      <c r="A118" s="40"/>
      <c r="B118" s="41"/>
      <c r="C118" s="42"/>
      <c r="D118" s="219" t="s">
        <v>129</v>
      </c>
      <c r="E118" s="42"/>
      <c r="F118" s="220" t="s">
        <v>435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129</v>
      </c>
      <c r="AU118" s="19" t="s">
        <v>84</v>
      </c>
    </row>
    <row r="119" s="13" customFormat="1">
      <c r="A119" s="13"/>
      <c r="B119" s="224"/>
      <c r="C119" s="225"/>
      <c r="D119" s="226" t="s">
        <v>131</v>
      </c>
      <c r="E119" s="227" t="s">
        <v>19</v>
      </c>
      <c r="F119" s="228" t="s">
        <v>424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131</v>
      </c>
      <c r="AU119" s="234" t="s">
        <v>84</v>
      </c>
      <c r="AV119" s="13" t="s">
        <v>82</v>
      </c>
      <c r="AW119" s="13" t="s">
        <v>37</v>
      </c>
      <c r="AX119" s="13" t="s">
        <v>75</v>
      </c>
      <c r="AY119" s="234" t="s">
        <v>120</v>
      </c>
    </row>
    <row r="120" s="13" customFormat="1">
      <c r="A120" s="13"/>
      <c r="B120" s="224"/>
      <c r="C120" s="225"/>
      <c r="D120" s="226" t="s">
        <v>131</v>
      </c>
      <c r="E120" s="227" t="s">
        <v>19</v>
      </c>
      <c r="F120" s="228" t="s">
        <v>407</v>
      </c>
      <c r="G120" s="225"/>
      <c r="H120" s="227" t="s">
        <v>19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131</v>
      </c>
      <c r="AU120" s="234" t="s">
        <v>84</v>
      </c>
      <c r="AV120" s="13" t="s">
        <v>82</v>
      </c>
      <c r="AW120" s="13" t="s">
        <v>37</v>
      </c>
      <c r="AX120" s="13" t="s">
        <v>75</v>
      </c>
      <c r="AY120" s="234" t="s">
        <v>120</v>
      </c>
    </row>
    <row r="121" s="14" customFormat="1">
      <c r="A121" s="14"/>
      <c r="B121" s="235"/>
      <c r="C121" s="236"/>
      <c r="D121" s="226" t="s">
        <v>131</v>
      </c>
      <c r="E121" s="237" t="s">
        <v>19</v>
      </c>
      <c r="F121" s="238" t="s">
        <v>84</v>
      </c>
      <c r="G121" s="236"/>
      <c r="H121" s="239">
        <v>2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131</v>
      </c>
      <c r="AU121" s="245" t="s">
        <v>84</v>
      </c>
      <c r="AV121" s="14" t="s">
        <v>84</v>
      </c>
      <c r="AW121" s="14" t="s">
        <v>37</v>
      </c>
      <c r="AX121" s="14" t="s">
        <v>82</v>
      </c>
      <c r="AY121" s="245" t="s">
        <v>120</v>
      </c>
    </row>
    <row r="122" s="2" customFormat="1" ht="16.5" customHeight="1">
      <c r="A122" s="40"/>
      <c r="B122" s="41"/>
      <c r="C122" s="206" t="s">
        <v>168</v>
      </c>
      <c r="D122" s="206" t="s">
        <v>122</v>
      </c>
      <c r="E122" s="207" t="s">
        <v>436</v>
      </c>
      <c r="F122" s="208" t="s">
        <v>437</v>
      </c>
      <c r="G122" s="209" t="s">
        <v>402</v>
      </c>
      <c r="H122" s="210">
        <v>1</v>
      </c>
      <c r="I122" s="211"/>
      <c r="J122" s="212">
        <f>ROUND(I122*H122,2)</f>
        <v>0</v>
      </c>
      <c r="K122" s="208" t="s">
        <v>126</v>
      </c>
      <c r="L122" s="46"/>
      <c r="M122" s="213" t="s">
        <v>19</v>
      </c>
      <c r="N122" s="214" t="s">
        <v>46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403</v>
      </c>
      <c r="AT122" s="217" t="s">
        <v>122</v>
      </c>
      <c r="AU122" s="217" t="s">
        <v>84</v>
      </c>
      <c r="AY122" s="19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82</v>
      </c>
      <c r="BK122" s="218">
        <f>ROUND(I122*H122,2)</f>
        <v>0</v>
      </c>
      <c r="BL122" s="19" t="s">
        <v>403</v>
      </c>
      <c r="BM122" s="217" t="s">
        <v>438</v>
      </c>
    </row>
    <row r="123" s="2" customFormat="1">
      <c r="A123" s="40"/>
      <c r="B123" s="41"/>
      <c r="C123" s="42"/>
      <c r="D123" s="219" t="s">
        <v>129</v>
      </c>
      <c r="E123" s="42"/>
      <c r="F123" s="220" t="s">
        <v>439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129</v>
      </c>
      <c r="AU123" s="19" t="s">
        <v>84</v>
      </c>
    </row>
    <row r="124" s="13" customFormat="1">
      <c r="A124" s="13"/>
      <c r="B124" s="224"/>
      <c r="C124" s="225"/>
      <c r="D124" s="226" t="s">
        <v>131</v>
      </c>
      <c r="E124" s="227" t="s">
        <v>19</v>
      </c>
      <c r="F124" s="228" t="s">
        <v>424</v>
      </c>
      <c r="G124" s="225"/>
      <c r="H124" s="227" t="s">
        <v>19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131</v>
      </c>
      <c r="AU124" s="234" t="s">
        <v>84</v>
      </c>
      <c r="AV124" s="13" t="s">
        <v>82</v>
      </c>
      <c r="AW124" s="13" t="s">
        <v>37</v>
      </c>
      <c r="AX124" s="13" t="s">
        <v>75</v>
      </c>
      <c r="AY124" s="234" t="s">
        <v>120</v>
      </c>
    </row>
    <row r="125" s="13" customFormat="1">
      <c r="A125" s="13"/>
      <c r="B125" s="224"/>
      <c r="C125" s="225"/>
      <c r="D125" s="226" t="s">
        <v>131</v>
      </c>
      <c r="E125" s="227" t="s">
        <v>19</v>
      </c>
      <c r="F125" s="228" t="s">
        <v>440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131</v>
      </c>
      <c r="AU125" s="234" t="s">
        <v>84</v>
      </c>
      <c r="AV125" s="13" t="s">
        <v>82</v>
      </c>
      <c r="AW125" s="13" t="s">
        <v>37</v>
      </c>
      <c r="AX125" s="13" t="s">
        <v>75</v>
      </c>
      <c r="AY125" s="234" t="s">
        <v>120</v>
      </c>
    </row>
    <row r="126" s="14" customFormat="1">
      <c r="A126" s="14"/>
      <c r="B126" s="235"/>
      <c r="C126" s="236"/>
      <c r="D126" s="226" t="s">
        <v>131</v>
      </c>
      <c r="E126" s="237" t="s">
        <v>19</v>
      </c>
      <c r="F126" s="238" t="s">
        <v>82</v>
      </c>
      <c r="G126" s="236"/>
      <c r="H126" s="239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131</v>
      </c>
      <c r="AU126" s="245" t="s">
        <v>84</v>
      </c>
      <c r="AV126" s="14" t="s">
        <v>84</v>
      </c>
      <c r="AW126" s="14" t="s">
        <v>37</v>
      </c>
      <c r="AX126" s="14" t="s">
        <v>82</v>
      </c>
      <c r="AY126" s="245" t="s">
        <v>120</v>
      </c>
    </row>
    <row r="127" s="2" customFormat="1" ht="16.5" customHeight="1">
      <c r="A127" s="40"/>
      <c r="B127" s="41"/>
      <c r="C127" s="206" t="s">
        <v>177</v>
      </c>
      <c r="D127" s="206" t="s">
        <v>122</v>
      </c>
      <c r="E127" s="207" t="s">
        <v>441</v>
      </c>
      <c r="F127" s="208" t="s">
        <v>442</v>
      </c>
      <c r="G127" s="209" t="s">
        <v>402</v>
      </c>
      <c r="H127" s="210">
        <v>1</v>
      </c>
      <c r="I127" s="211"/>
      <c r="J127" s="212">
        <f>ROUND(I127*H127,2)</f>
        <v>0</v>
      </c>
      <c r="K127" s="208" t="s">
        <v>126</v>
      </c>
      <c r="L127" s="46"/>
      <c r="M127" s="213" t="s">
        <v>19</v>
      </c>
      <c r="N127" s="214" t="s">
        <v>46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403</v>
      </c>
      <c r="AT127" s="217" t="s">
        <v>122</v>
      </c>
      <c r="AU127" s="217" t="s">
        <v>84</v>
      </c>
      <c r="AY127" s="19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82</v>
      </c>
      <c r="BK127" s="218">
        <f>ROUND(I127*H127,2)</f>
        <v>0</v>
      </c>
      <c r="BL127" s="19" t="s">
        <v>403</v>
      </c>
      <c r="BM127" s="217" t="s">
        <v>443</v>
      </c>
    </row>
    <row r="128" s="2" customFormat="1">
      <c r="A128" s="40"/>
      <c r="B128" s="41"/>
      <c r="C128" s="42"/>
      <c r="D128" s="219" t="s">
        <v>129</v>
      </c>
      <c r="E128" s="42"/>
      <c r="F128" s="220" t="s">
        <v>444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129</v>
      </c>
      <c r="AU128" s="19" t="s">
        <v>84</v>
      </c>
    </row>
    <row r="129" s="13" customFormat="1">
      <c r="A129" s="13"/>
      <c r="B129" s="224"/>
      <c r="C129" s="225"/>
      <c r="D129" s="226" t="s">
        <v>131</v>
      </c>
      <c r="E129" s="227" t="s">
        <v>19</v>
      </c>
      <c r="F129" s="228" t="s">
        <v>445</v>
      </c>
      <c r="G129" s="225"/>
      <c r="H129" s="227" t="s">
        <v>19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131</v>
      </c>
      <c r="AU129" s="234" t="s">
        <v>84</v>
      </c>
      <c r="AV129" s="13" t="s">
        <v>82</v>
      </c>
      <c r="AW129" s="13" t="s">
        <v>37</v>
      </c>
      <c r="AX129" s="13" t="s">
        <v>75</v>
      </c>
      <c r="AY129" s="234" t="s">
        <v>120</v>
      </c>
    </row>
    <row r="130" s="13" customFormat="1">
      <c r="A130" s="13"/>
      <c r="B130" s="224"/>
      <c r="C130" s="225"/>
      <c r="D130" s="226" t="s">
        <v>131</v>
      </c>
      <c r="E130" s="227" t="s">
        <v>19</v>
      </c>
      <c r="F130" s="228" t="s">
        <v>446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131</v>
      </c>
      <c r="AU130" s="234" t="s">
        <v>84</v>
      </c>
      <c r="AV130" s="13" t="s">
        <v>82</v>
      </c>
      <c r="AW130" s="13" t="s">
        <v>37</v>
      </c>
      <c r="AX130" s="13" t="s">
        <v>75</v>
      </c>
      <c r="AY130" s="234" t="s">
        <v>120</v>
      </c>
    </row>
    <row r="131" s="14" customFormat="1">
      <c r="A131" s="14"/>
      <c r="B131" s="235"/>
      <c r="C131" s="236"/>
      <c r="D131" s="226" t="s">
        <v>131</v>
      </c>
      <c r="E131" s="237" t="s">
        <v>19</v>
      </c>
      <c r="F131" s="238" t="s">
        <v>82</v>
      </c>
      <c r="G131" s="236"/>
      <c r="H131" s="239">
        <v>1</v>
      </c>
      <c r="I131" s="240"/>
      <c r="J131" s="236"/>
      <c r="K131" s="236"/>
      <c r="L131" s="241"/>
      <c r="M131" s="270"/>
      <c r="N131" s="271"/>
      <c r="O131" s="271"/>
      <c r="P131" s="271"/>
      <c r="Q131" s="271"/>
      <c r="R131" s="271"/>
      <c r="S131" s="271"/>
      <c r="T131" s="27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131</v>
      </c>
      <c r="AU131" s="245" t="s">
        <v>84</v>
      </c>
      <c r="AV131" s="14" t="s">
        <v>84</v>
      </c>
      <c r="AW131" s="14" t="s">
        <v>37</v>
      </c>
      <c r="AX131" s="14" t="s">
        <v>82</v>
      </c>
      <c r="AY131" s="245" t="s">
        <v>120</v>
      </c>
    </row>
    <row r="132" s="2" customFormat="1" ht="6.96" customHeight="1">
      <c r="A132" s="40"/>
      <c r="B132" s="61"/>
      <c r="C132" s="62"/>
      <c r="D132" s="62"/>
      <c r="E132" s="62"/>
      <c r="F132" s="62"/>
      <c r="G132" s="62"/>
      <c r="H132" s="62"/>
      <c r="I132" s="62"/>
      <c r="J132" s="62"/>
      <c r="K132" s="62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71Pa4q79JHv8NxPlIWcFnaI2dZz69v3cX2Y1IiNPZmfejjNmmA2Gq1wskUIFE5IU+bMnYmzzB4ByDzBdv6L8CQ==" hashValue="aiJV1JGntvlLw2P9GciOWEIIBVJqdpbjFMXLp6O7hxhxMOwV/Ob1eDe0cVeNoofVMzHhEUuoFjSFQcuEfdAk7A==" algorithmName="SHA-512" password="CC35"/>
  <autoFilter ref="C82:K13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012303000"/>
    <hyperlink ref="F93" r:id="rId2" display="https://podminky.urs.cz/item/CS_URS_2024_02/013203000"/>
    <hyperlink ref="F99" r:id="rId3" display="https://podminky.urs.cz/item/CS_URS_2024_02/013254000"/>
    <hyperlink ref="F106" r:id="rId4" display="https://podminky.urs.cz/item/CS_URS_2024_02/032002000"/>
    <hyperlink ref="F111" r:id="rId5" display="https://podminky.urs.cz/item/CS_URS_2024_02/034303000"/>
    <hyperlink ref="F118" r:id="rId6" display="https://podminky.urs.cz/item/CS_URS_2024_02/044002000"/>
    <hyperlink ref="F123" r:id="rId7" display="https://podminky.urs.cz/item/CS_URS_2024_02/045303000"/>
    <hyperlink ref="F128" r:id="rId8" display="https://podminky.urs.cz/item/CS_URS_2024_02/049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447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448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449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450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451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452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453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454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455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456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457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81</v>
      </c>
      <c r="F18" s="284" t="s">
        <v>458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459</v>
      </c>
      <c r="F19" s="284" t="s">
        <v>460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461</v>
      </c>
      <c r="F20" s="284" t="s">
        <v>462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463</v>
      </c>
      <c r="F21" s="284" t="s">
        <v>464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465</v>
      </c>
      <c r="F22" s="284" t="s">
        <v>466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467</v>
      </c>
      <c r="F23" s="284" t="s">
        <v>468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469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470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471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472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473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474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475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476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477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106</v>
      </c>
      <c r="F36" s="284"/>
      <c r="G36" s="284" t="s">
        <v>478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479</v>
      </c>
      <c r="F37" s="284"/>
      <c r="G37" s="284" t="s">
        <v>480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56</v>
      </c>
      <c r="F38" s="284"/>
      <c r="G38" s="284" t="s">
        <v>481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57</v>
      </c>
      <c r="F39" s="284"/>
      <c r="G39" s="284" t="s">
        <v>482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107</v>
      </c>
      <c r="F40" s="284"/>
      <c r="G40" s="284" t="s">
        <v>483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108</v>
      </c>
      <c r="F41" s="284"/>
      <c r="G41" s="284" t="s">
        <v>484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485</v>
      </c>
      <c r="F42" s="284"/>
      <c r="G42" s="284" t="s">
        <v>486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487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488</v>
      </c>
      <c r="F44" s="284"/>
      <c r="G44" s="284" t="s">
        <v>489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110</v>
      </c>
      <c r="F45" s="284"/>
      <c r="G45" s="284" t="s">
        <v>490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491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492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493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494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495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496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497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498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499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500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501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502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503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504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505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506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507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508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509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510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511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512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513</v>
      </c>
      <c r="D76" s="302"/>
      <c r="E76" s="302"/>
      <c r="F76" s="302" t="s">
        <v>514</v>
      </c>
      <c r="G76" s="303"/>
      <c r="H76" s="302" t="s">
        <v>57</v>
      </c>
      <c r="I76" s="302" t="s">
        <v>60</v>
      </c>
      <c r="J76" s="302" t="s">
        <v>515</v>
      </c>
      <c r="K76" s="301"/>
    </row>
    <row r="77" s="1" customFormat="1" ht="17.25" customHeight="1">
      <c r="B77" s="299"/>
      <c r="C77" s="304" t="s">
        <v>516</v>
      </c>
      <c r="D77" s="304"/>
      <c r="E77" s="304"/>
      <c r="F77" s="305" t="s">
        <v>517</v>
      </c>
      <c r="G77" s="306"/>
      <c r="H77" s="304"/>
      <c r="I77" s="304"/>
      <c r="J77" s="304" t="s">
        <v>518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56</v>
      </c>
      <c r="D79" s="309"/>
      <c r="E79" s="309"/>
      <c r="F79" s="310" t="s">
        <v>519</v>
      </c>
      <c r="G79" s="311"/>
      <c r="H79" s="287" t="s">
        <v>520</v>
      </c>
      <c r="I79" s="287" t="s">
        <v>521</v>
      </c>
      <c r="J79" s="287">
        <v>20</v>
      </c>
      <c r="K79" s="301"/>
    </row>
    <row r="80" s="1" customFormat="1" ht="15" customHeight="1">
      <c r="B80" s="299"/>
      <c r="C80" s="287" t="s">
        <v>522</v>
      </c>
      <c r="D80" s="287"/>
      <c r="E80" s="287"/>
      <c r="F80" s="310" t="s">
        <v>519</v>
      </c>
      <c r="G80" s="311"/>
      <c r="H80" s="287" t="s">
        <v>523</v>
      </c>
      <c r="I80" s="287" t="s">
        <v>521</v>
      </c>
      <c r="J80" s="287">
        <v>120</v>
      </c>
      <c r="K80" s="301"/>
    </row>
    <row r="81" s="1" customFormat="1" ht="15" customHeight="1">
      <c r="B81" s="312"/>
      <c r="C81" s="287" t="s">
        <v>524</v>
      </c>
      <c r="D81" s="287"/>
      <c r="E81" s="287"/>
      <c r="F81" s="310" t="s">
        <v>525</v>
      </c>
      <c r="G81" s="311"/>
      <c r="H81" s="287" t="s">
        <v>526</v>
      </c>
      <c r="I81" s="287" t="s">
        <v>521</v>
      </c>
      <c r="J81" s="287">
        <v>50</v>
      </c>
      <c r="K81" s="301"/>
    </row>
    <row r="82" s="1" customFormat="1" ht="15" customHeight="1">
      <c r="B82" s="312"/>
      <c r="C82" s="287" t="s">
        <v>527</v>
      </c>
      <c r="D82" s="287"/>
      <c r="E82" s="287"/>
      <c r="F82" s="310" t="s">
        <v>519</v>
      </c>
      <c r="G82" s="311"/>
      <c r="H82" s="287" t="s">
        <v>528</v>
      </c>
      <c r="I82" s="287" t="s">
        <v>529</v>
      </c>
      <c r="J82" s="287"/>
      <c r="K82" s="301"/>
    </row>
    <row r="83" s="1" customFormat="1" ht="15" customHeight="1">
      <c r="B83" s="312"/>
      <c r="C83" s="313" t="s">
        <v>530</v>
      </c>
      <c r="D83" s="313"/>
      <c r="E83" s="313"/>
      <c r="F83" s="314" t="s">
        <v>525</v>
      </c>
      <c r="G83" s="313"/>
      <c r="H83" s="313" t="s">
        <v>531</v>
      </c>
      <c r="I83" s="313" t="s">
        <v>521</v>
      </c>
      <c r="J83" s="313">
        <v>15</v>
      </c>
      <c r="K83" s="301"/>
    </row>
    <row r="84" s="1" customFormat="1" ht="15" customHeight="1">
      <c r="B84" s="312"/>
      <c r="C84" s="313" t="s">
        <v>532</v>
      </c>
      <c r="D84" s="313"/>
      <c r="E84" s="313"/>
      <c r="F84" s="314" t="s">
        <v>525</v>
      </c>
      <c r="G84" s="313"/>
      <c r="H84" s="313" t="s">
        <v>533</v>
      </c>
      <c r="I84" s="313" t="s">
        <v>521</v>
      </c>
      <c r="J84" s="313">
        <v>15</v>
      </c>
      <c r="K84" s="301"/>
    </row>
    <row r="85" s="1" customFormat="1" ht="15" customHeight="1">
      <c r="B85" s="312"/>
      <c r="C85" s="313" t="s">
        <v>534</v>
      </c>
      <c r="D85" s="313"/>
      <c r="E85" s="313"/>
      <c r="F85" s="314" t="s">
        <v>525</v>
      </c>
      <c r="G85" s="313"/>
      <c r="H85" s="313" t="s">
        <v>535</v>
      </c>
      <c r="I85" s="313" t="s">
        <v>521</v>
      </c>
      <c r="J85" s="313">
        <v>20</v>
      </c>
      <c r="K85" s="301"/>
    </row>
    <row r="86" s="1" customFormat="1" ht="15" customHeight="1">
      <c r="B86" s="312"/>
      <c r="C86" s="313" t="s">
        <v>536</v>
      </c>
      <c r="D86" s="313"/>
      <c r="E86" s="313"/>
      <c r="F86" s="314" t="s">
        <v>525</v>
      </c>
      <c r="G86" s="313"/>
      <c r="H86" s="313" t="s">
        <v>537</v>
      </c>
      <c r="I86" s="313" t="s">
        <v>521</v>
      </c>
      <c r="J86" s="313">
        <v>20</v>
      </c>
      <c r="K86" s="301"/>
    </row>
    <row r="87" s="1" customFormat="1" ht="15" customHeight="1">
      <c r="B87" s="312"/>
      <c r="C87" s="287" t="s">
        <v>538</v>
      </c>
      <c r="D87" s="287"/>
      <c r="E87" s="287"/>
      <c r="F87" s="310" t="s">
        <v>525</v>
      </c>
      <c r="G87" s="311"/>
      <c r="H87" s="287" t="s">
        <v>539</v>
      </c>
      <c r="I87" s="287" t="s">
        <v>521</v>
      </c>
      <c r="J87" s="287">
        <v>50</v>
      </c>
      <c r="K87" s="301"/>
    </row>
    <row r="88" s="1" customFormat="1" ht="15" customHeight="1">
      <c r="B88" s="312"/>
      <c r="C88" s="287" t="s">
        <v>540</v>
      </c>
      <c r="D88" s="287"/>
      <c r="E88" s="287"/>
      <c r="F88" s="310" t="s">
        <v>525</v>
      </c>
      <c r="G88" s="311"/>
      <c r="H88" s="287" t="s">
        <v>541</v>
      </c>
      <c r="I88" s="287" t="s">
        <v>521</v>
      </c>
      <c r="J88" s="287">
        <v>20</v>
      </c>
      <c r="K88" s="301"/>
    </row>
    <row r="89" s="1" customFormat="1" ht="15" customHeight="1">
      <c r="B89" s="312"/>
      <c r="C89" s="287" t="s">
        <v>542</v>
      </c>
      <c r="D89" s="287"/>
      <c r="E89" s="287"/>
      <c r="F89" s="310" t="s">
        <v>525</v>
      </c>
      <c r="G89" s="311"/>
      <c r="H89" s="287" t="s">
        <v>543</v>
      </c>
      <c r="I89" s="287" t="s">
        <v>521</v>
      </c>
      <c r="J89" s="287">
        <v>20</v>
      </c>
      <c r="K89" s="301"/>
    </row>
    <row r="90" s="1" customFormat="1" ht="15" customHeight="1">
      <c r="B90" s="312"/>
      <c r="C90" s="287" t="s">
        <v>544</v>
      </c>
      <c r="D90" s="287"/>
      <c r="E90" s="287"/>
      <c r="F90" s="310" t="s">
        <v>525</v>
      </c>
      <c r="G90" s="311"/>
      <c r="H90" s="287" t="s">
        <v>545</v>
      </c>
      <c r="I90" s="287" t="s">
        <v>521</v>
      </c>
      <c r="J90" s="287">
        <v>50</v>
      </c>
      <c r="K90" s="301"/>
    </row>
    <row r="91" s="1" customFormat="1" ht="15" customHeight="1">
      <c r="B91" s="312"/>
      <c r="C91" s="287" t="s">
        <v>546</v>
      </c>
      <c r="D91" s="287"/>
      <c r="E91" s="287"/>
      <c r="F91" s="310" t="s">
        <v>525</v>
      </c>
      <c r="G91" s="311"/>
      <c r="H91" s="287" t="s">
        <v>546</v>
      </c>
      <c r="I91" s="287" t="s">
        <v>521</v>
      </c>
      <c r="J91" s="287">
        <v>50</v>
      </c>
      <c r="K91" s="301"/>
    </row>
    <row r="92" s="1" customFormat="1" ht="15" customHeight="1">
      <c r="B92" s="312"/>
      <c r="C92" s="287" t="s">
        <v>547</v>
      </c>
      <c r="D92" s="287"/>
      <c r="E92" s="287"/>
      <c r="F92" s="310" t="s">
        <v>525</v>
      </c>
      <c r="G92" s="311"/>
      <c r="H92" s="287" t="s">
        <v>548</v>
      </c>
      <c r="I92" s="287" t="s">
        <v>521</v>
      </c>
      <c r="J92" s="287">
        <v>255</v>
      </c>
      <c r="K92" s="301"/>
    </row>
    <row r="93" s="1" customFormat="1" ht="15" customHeight="1">
      <c r="B93" s="312"/>
      <c r="C93" s="287" t="s">
        <v>549</v>
      </c>
      <c r="D93" s="287"/>
      <c r="E93" s="287"/>
      <c r="F93" s="310" t="s">
        <v>519</v>
      </c>
      <c r="G93" s="311"/>
      <c r="H93" s="287" t="s">
        <v>550</v>
      </c>
      <c r="I93" s="287" t="s">
        <v>551</v>
      </c>
      <c r="J93" s="287"/>
      <c r="K93" s="301"/>
    </row>
    <row r="94" s="1" customFormat="1" ht="15" customHeight="1">
      <c r="B94" s="312"/>
      <c r="C94" s="287" t="s">
        <v>552</v>
      </c>
      <c r="D94" s="287"/>
      <c r="E94" s="287"/>
      <c r="F94" s="310" t="s">
        <v>519</v>
      </c>
      <c r="G94" s="311"/>
      <c r="H94" s="287" t="s">
        <v>553</v>
      </c>
      <c r="I94" s="287" t="s">
        <v>554</v>
      </c>
      <c r="J94" s="287"/>
      <c r="K94" s="301"/>
    </row>
    <row r="95" s="1" customFormat="1" ht="15" customHeight="1">
      <c r="B95" s="312"/>
      <c r="C95" s="287" t="s">
        <v>555</v>
      </c>
      <c r="D95" s="287"/>
      <c r="E95" s="287"/>
      <c r="F95" s="310" t="s">
        <v>519</v>
      </c>
      <c r="G95" s="311"/>
      <c r="H95" s="287" t="s">
        <v>555</v>
      </c>
      <c r="I95" s="287" t="s">
        <v>554</v>
      </c>
      <c r="J95" s="287"/>
      <c r="K95" s="301"/>
    </row>
    <row r="96" s="1" customFormat="1" ht="15" customHeight="1">
      <c r="B96" s="312"/>
      <c r="C96" s="287" t="s">
        <v>41</v>
      </c>
      <c r="D96" s="287"/>
      <c r="E96" s="287"/>
      <c r="F96" s="310" t="s">
        <v>519</v>
      </c>
      <c r="G96" s="311"/>
      <c r="H96" s="287" t="s">
        <v>556</v>
      </c>
      <c r="I96" s="287" t="s">
        <v>554</v>
      </c>
      <c r="J96" s="287"/>
      <c r="K96" s="301"/>
    </row>
    <row r="97" s="1" customFormat="1" ht="15" customHeight="1">
      <c r="B97" s="312"/>
      <c r="C97" s="287" t="s">
        <v>51</v>
      </c>
      <c r="D97" s="287"/>
      <c r="E97" s="287"/>
      <c r="F97" s="310" t="s">
        <v>519</v>
      </c>
      <c r="G97" s="311"/>
      <c r="H97" s="287" t="s">
        <v>557</v>
      </c>
      <c r="I97" s="287" t="s">
        <v>554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558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513</v>
      </c>
      <c r="D103" s="302"/>
      <c r="E103" s="302"/>
      <c r="F103" s="302" t="s">
        <v>514</v>
      </c>
      <c r="G103" s="303"/>
      <c r="H103" s="302" t="s">
        <v>57</v>
      </c>
      <c r="I103" s="302" t="s">
        <v>60</v>
      </c>
      <c r="J103" s="302" t="s">
        <v>515</v>
      </c>
      <c r="K103" s="301"/>
    </row>
    <row r="104" s="1" customFormat="1" ht="17.25" customHeight="1">
      <c r="B104" s="299"/>
      <c r="C104" s="304" t="s">
        <v>516</v>
      </c>
      <c r="D104" s="304"/>
      <c r="E104" s="304"/>
      <c r="F104" s="305" t="s">
        <v>517</v>
      </c>
      <c r="G104" s="306"/>
      <c r="H104" s="304"/>
      <c r="I104" s="304"/>
      <c r="J104" s="304" t="s">
        <v>518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56</v>
      </c>
      <c r="D106" s="309"/>
      <c r="E106" s="309"/>
      <c r="F106" s="310" t="s">
        <v>519</v>
      </c>
      <c r="G106" s="287"/>
      <c r="H106" s="287" t="s">
        <v>559</v>
      </c>
      <c r="I106" s="287" t="s">
        <v>521</v>
      </c>
      <c r="J106" s="287">
        <v>20</v>
      </c>
      <c r="K106" s="301"/>
    </row>
    <row r="107" s="1" customFormat="1" ht="15" customHeight="1">
      <c r="B107" s="299"/>
      <c r="C107" s="287" t="s">
        <v>522</v>
      </c>
      <c r="D107" s="287"/>
      <c r="E107" s="287"/>
      <c r="F107" s="310" t="s">
        <v>519</v>
      </c>
      <c r="G107" s="287"/>
      <c r="H107" s="287" t="s">
        <v>559</v>
      </c>
      <c r="I107" s="287" t="s">
        <v>521</v>
      </c>
      <c r="J107" s="287">
        <v>120</v>
      </c>
      <c r="K107" s="301"/>
    </row>
    <row r="108" s="1" customFormat="1" ht="15" customHeight="1">
      <c r="B108" s="312"/>
      <c r="C108" s="287" t="s">
        <v>524</v>
      </c>
      <c r="D108" s="287"/>
      <c r="E108" s="287"/>
      <c r="F108" s="310" t="s">
        <v>525</v>
      </c>
      <c r="G108" s="287"/>
      <c r="H108" s="287" t="s">
        <v>559</v>
      </c>
      <c r="I108" s="287" t="s">
        <v>521</v>
      </c>
      <c r="J108" s="287">
        <v>50</v>
      </c>
      <c r="K108" s="301"/>
    </row>
    <row r="109" s="1" customFormat="1" ht="15" customHeight="1">
      <c r="B109" s="312"/>
      <c r="C109" s="287" t="s">
        <v>527</v>
      </c>
      <c r="D109" s="287"/>
      <c r="E109" s="287"/>
      <c r="F109" s="310" t="s">
        <v>519</v>
      </c>
      <c r="G109" s="287"/>
      <c r="H109" s="287" t="s">
        <v>559</v>
      </c>
      <c r="I109" s="287" t="s">
        <v>529</v>
      </c>
      <c r="J109" s="287"/>
      <c r="K109" s="301"/>
    </row>
    <row r="110" s="1" customFormat="1" ht="15" customHeight="1">
      <c r="B110" s="312"/>
      <c r="C110" s="287" t="s">
        <v>538</v>
      </c>
      <c r="D110" s="287"/>
      <c r="E110" s="287"/>
      <c r="F110" s="310" t="s">
        <v>525</v>
      </c>
      <c r="G110" s="287"/>
      <c r="H110" s="287" t="s">
        <v>559</v>
      </c>
      <c r="I110" s="287" t="s">
        <v>521</v>
      </c>
      <c r="J110" s="287">
        <v>50</v>
      </c>
      <c r="K110" s="301"/>
    </row>
    <row r="111" s="1" customFormat="1" ht="15" customHeight="1">
      <c r="B111" s="312"/>
      <c r="C111" s="287" t="s">
        <v>546</v>
      </c>
      <c r="D111" s="287"/>
      <c r="E111" s="287"/>
      <c r="F111" s="310" t="s">
        <v>525</v>
      </c>
      <c r="G111" s="287"/>
      <c r="H111" s="287" t="s">
        <v>559</v>
      </c>
      <c r="I111" s="287" t="s">
        <v>521</v>
      </c>
      <c r="J111" s="287">
        <v>50</v>
      </c>
      <c r="K111" s="301"/>
    </row>
    <row r="112" s="1" customFormat="1" ht="15" customHeight="1">
      <c r="B112" s="312"/>
      <c r="C112" s="287" t="s">
        <v>544</v>
      </c>
      <c r="D112" s="287"/>
      <c r="E112" s="287"/>
      <c r="F112" s="310" t="s">
        <v>525</v>
      </c>
      <c r="G112" s="287"/>
      <c r="H112" s="287" t="s">
        <v>559</v>
      </c>
      <c r="I112" s="287" t="s">
        <v>521</v>
      </c>
      <c r="J112" s="287">
        <v>50</v>
      </c>
      <c r="K112" s="301"/>
    </row>
    <row r="113" s="1" customFormat="1" ht="15" customHeight="1">
      <c r="B113" s="312"/>
      <c r="C113" s="287" t="s">
        <v>56</v>
      </c>
      <c r="D113" s="287"/>
      <c r="E113" s="287"/>
      <c r="F113" s="310" t="s">
        <v>519</v>
      </c>
      <c r="G113" s="287"/>
      <c r="H113" s="287" t="s">
        <v>560</v>
      </c>
      <c r="I113" s="287" t="s">
        <v>521</v>
      </c>
      <c r="J113" s="287">
        <v>20</v>
      </c>
      <c r="K113" s="301"/>
    </row>
    <row r="114" s="1" customFormat="1" ht="15" customHeight="1">
      <c r="B114" s="312"/>
      <c r="C114" s="287" t="s">
        <v>561</v>
      </c>
      <c r="D114" s="287"/>
      <c r="E114" s="287"/>
      <c r="F114" s="310" t="s">
        <v>519</v>
      </c>
      <c r="G114" s="287"/>
      <c r="H114" s="287" t="s">
        <v>562</v>
      </c>
      <c r="I114" s="287" t="s">
        <v>521</v>
      </c>
      <c r="J114" s="287">
        <v>120</v>
      </c>
      <c r="K114" s="301"/>
    </row>
    <row r="115" s="1" customFormat="1" ht="15" customHeight="1">
      <c r="B115" s="312"/>
      <c r="C115" s="287" t="s">
        <v>41</v>
      </c>
      <c r="D115" s="287"/>
      <c r="E115" s="287"/>
      <c r="F115" s="310" t="s">
        <v>519</v>
      </c>
      <c r="G115" s="287"/>
      <c r="H115" s="287" t="s">
        <v>563</v>
      </c>
      <c r="I115" s="287" t="s">
        <v>554</v>
      </c>
      <c r="J115" s="287"/>
      <c r="K115" s="301"/>
    </row>
    <row r="116" s="1" customFormat="1" ht="15" customHeight="1">
      <c r="B116" s="312"/>
      <c r="C116" s="287" t="s">
        <v>51</v>
      </c>
      <c r="D116" s="287"/>
      <c r="E116" s="287"/>
      <c r="F116" s="310" t="s">
        <v>519</v>
      </c>
      <c r="G116" s="287"/>
      <c r="H116" s="287" t="s">
        <v>564</v>
      </c>
      <c r="I116" s="287" t="s">
        <v>554</v>
      </c>
      <c r="J116" s="287"/>
      <c r="K116" s="301"/>
    </row>
    <row r="117" s="1" customFormat="1" ht="15" customHeight="1">
      <c r="B117" s="312"/>
      <c r="C117" s="287" t="s">
        <v>60</v>
      </c>
      <c r="D117" s="287"/>
      <c r="E117" s="287"/>
      <c r="F117" s="310" t="s">
        <v>519</v>
      </c>
      <c r="G117" s="287"/>
      <c r="H117" s="287" t="s">
        <v>565</v>
      </c>
      <c r="I117" s="287" t="s">
        <v>566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567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513</v>
      </c>
      <c r="D123" s="302"/>
      <c r="E123" s="302"/>
      <c r="F123" s="302" t="s">
        <v>514</v>
      </c>
      <c r="G123" s="303"/>
      <c r="H123" s="302" t="s">
        <v>57</v>
      </c>
      <c r="I123" s="302" t="s">
        <v>60</v>
      </c>
      <c r="J123" s="302" t="s">
        <v>515</v>
      </c>
      <c r="K123" s="331"/>
    </row>
    <row r="124" s="1" customFormat="1" ht="17.25" customHeight="1">
      <c r="B124" s="330"/>
      <c r="C124" s="304" t="s">
        <v>516</v>
      </c>
      <c r="D124" s="304"/>
      <c r="E124" s="304"/>
      <c r="F124" s="305" t="s">
        <v>517</v>
      </c>
      <c r="G124" s="306"/>
      <c r="H124" s="304"/>
      <c r="I124" s="304"/>
      <c r="J124" s="304" t="s">
        <v>518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522</v>
      </c>
      <c r="D126" s="309"/>
      <c r="E126" s="309"/>
      <c r="F126" s="310" t="s">
        <v>519</v>
      </c>
      <c r="G126" s="287"/>
      <c r="H126" s="287" t="s">
        <v>559</v>
      </c>
      <c r="I126" s="287" t="s">
        <v>521</v>
      </c>
      <c r="J126" s="287">
        <v>120</v>
      </c>
      <c r="K126" s="335"/>
    </row>
    <row r="127" s="1" customFormat="1" ht="15" customHeight="1">
      <c r="B127" s="332"/>
      <c r="C127" s="287" t="s">
        <v>568</v>
      </c>
      <c r="D127" s="287"/>
      <c r="E127" s="287"/>
      <c r="F127" s="310" t="s">
        <v>519</v>
      </c>
      <c r="G127" s="287"/>
      <c r="H127" s="287" t="s">
        <v>569</v>
      </c>
      <c r="I127" s="287" t="s">
        <v>521</v>
      </c>
      <c r="J127" s="287" t="s">
        <v>570</v>
      </c>
      <c r="K127" s="335"/>
    </row>
    <row r="128" s="1" customFormat="1" ht="15" customHeight="1">
      <c r="B128" s="332"/>
      <c r="C128" s="287" t="s">
        <v>467</v>
      </c>
      <c r="D128" s="287"/>
      <c r="E128" s="287"/>
      <c r="F128" s="310" t="s">
        <v>519</v>
      </c>
      <c r="G128" s="287"/>
      <c r="H128" s="287" t="s">
        <v>571</v>
      </c>
      <c r="I128" s="287" t="s">
        <v>521</v>
      </c>
      <c r="J128" s="287" t="s">
        <v>570</v>
      </c>
      <c r="K128" s="335"/>
    </row>
    <row r="129" s="1" customFormat="1" ht="15" customHeight="1">
      <c r="B129" s="332"/>
      <c r="C129" s="287" t="s">
        <v>530</v>
      </c>
      <c r="D129" s="287"/>
      <c r="E129" s="287"/>
      <c r="F129" s="310" t="s">
        <v>525</v>
      </c>
      <c r="G129" s="287"/>
      <c r="H129" s="287" t="s">
        <v>531</v>
      </c>
      <c r="I129" s="287" t="s">
        <v>521</v>
      </c>
      <c r="J129" s="287">
        <v>15</v>
      </c>
      <c r="K129" s="335"/>
    </row>
    <row r="130" s="1" customFormat="1" ht="15" customHeight="1">
      <c r="B130" s="332"/>
      <c r="C130" s="313" t="s">
        <v>532</v>
      </c>
      <c r="D130" s="313"/>
      <c r="E130" s="313"/>
      <c r="F130" s="314" t="s">
        <v>525</v>
      </c>
      <c r="G130" s="313"/>
      <c r="H130" s="313" t="s">
        <v>533</v>
      </c>
      <c r="I130" s="313" t="s">
        <v>521</v>
      </c>
      <c r="J130" s="313">
        <v>15</v>
      </c>
      <c r="K130" s="335"/>
    </row>
    <row r="131" s="1" customFormat="1" ht="15" customHeight="1">
      <c r="B131" s="332"/>
      <c r="C131" s="313" t="s">
        <v>534</v>
      </c>
      <c r="D131" s="313"/>
      <c r="E131" s="313"/>
      <c r="F131" s="314" t="s">
        <v>525</v>
      </c>
      <c r="G131" s="313"/>
      <c r="H131" s="313" t="s">
        <v>535</v>
      </c>
      <c r="I131" s="313" t="s">
        <v>521</v>
      </c>
      <c r="J131" s="313">
        <v>20</v>
      </c>
      <c r="K131" s="335"/>
    </row>
    <row r="132" s="1" customFormat="1" ht="15" customHeight="1">
      <c r="B132" s="332"/>
      <c r="C132" s="313" t="s">
        <v>536</v>
      </c>
      <c r="D132" s="313"/>
      <c r="E132" s="313"/>
      <c r="F132" s="314" t="s">
        <v>525</v>
      </c>
      <c r="G132" s="313"/>
      <c r="H132" s="313" t="s">
        <v>537</v>
      </c>
      <c r="I132" s="313" t="s">
        <v>521</v>
      </c>
      <c r="J132" s="313">
        <v>20</v>
      </c>
      <c r="K132" s="335"/>
    </row>
    <row r="133" s="1" customFormat="1" ht="15" customHeight="1">
      <c r="B133" s="332"/>
      <c r="C133" s="287" t="s">
        <v>524</v>
      </c>
      <c r="D133" s="287"/>
      <c r="E133" s="287"/>
      <c r="F133" s="310" t="s">
        <v>525</v>
      </c>
      <c r="G133" s="287"/>
      <c r="H133" s="287" t="s">
        <v>559</v>
      </c>
      <c r="I133" s="287" t="s">
        <v>521</v>
      </c>
      <c r="J133" s="287">
        <v>50</v>
      </c>
      <c r="K133" s="335"/>
    </row>
    <row r="134" s="1" customFormat="1" ht="15" customHeight="1">
      <c r="B134" s="332"/>
      <c r="C134" s="287" t="s">
        <v>538</v>
      </c>
      <c r="D134" s="287"/>
      <c r="E134" s="287"/>
      <c r="F134" s="310" t="s">
        <v>525</v>
      </c>
      <c r="G134" s="287"/>
      <c r="H134" s="287" t="s">
        <v>559</v>
      </c>
      <c r="I134" s="287" t="s">
        <v>521</v>
      </c>
      <c r="J134" s="287">
        <v>50</v>
      </c>
      <c r="K134" s="335"/>
    </row>
    <row r="135" s="1" customFormat="1" ht="15" customHeight="1">
      <c r="B135" s="332"/>
      <c r="C135" s="287" t="s">
        <v>544</v>
      </c>
      <c r="D135" s="287"/>
      <c r="E135" s="287"/>
      <c r="F135" s="310" t="s">
        <v>525</v>
      </c>
      <c r="G135" s="287"/>
      <c r="H135" s="287" t="s">
        <v>559</v>
      </c>
      <c r="I135" s="287" t="s">
        <v>521</v>
      </c>
      <c r="J135" s="287">
        <v>50</v>
      </c>
      <c r="K135" s="335"/>
    </row>
    <row r="136" s="1" customFormat="1" ht="15" customHeight="1">
      <c r="B136" s="332"/>
      <c r="C136" s="287" t="s">
        <v>546</v>
      </c>
      <c r="D136" s="287"/>
      <c r="E136" s="287"/>
      <c r="F136" s="310" t="s">
        <v>525</v>
      </c>
      <c r="G136" s="287"/>
      <c r="H136" s="287" t="s">
        <v>559</v>
      </c>
      <c r="I136" s="287" t="s">
        <v>521</v>
      </c>
      <c r="J136" s="287">
        <v>50</v>
      </c>
      <c r="K136" s="335"/>
    </row>
    <row r="137" s="1" customFormat="1" ht="15" customHeight="1">
      <c r="B137" s="332"/>
      <c r="C137" s="287" t="s">
        <v>547</v>
      </c>
      <c r="D137" s="287"/>
      <c r="E137" s="287"/>
      <c r="F137" s="310" t="s">
        <v>525</v>
      </c>
      <c r="G137" s="287"/>
      <c r="H137" s="287" t="s">
        <v>572</v>
      </c>
      <c r="I137" s="287" t="s">
        <v>521</v>
      </c>
      <c r="J137" s="287">
        <v>255</v>
      </c>
      <c r="K137" s="335"/>
    </row>
    <row r="138" s="1" customFormat="1" ht="15" customHeight="1">
      <c r="B138" s="332"/>
      <c r="C138" s="287" t="s">
        <v>549</v>
      </c>
      <c r="D138" s="287"/>
      <c r="E138" s="287"/>
      <c r="F138" s="310" t="s">
        <v>519</v>
      </c>
      <c r="G138" s="287"/>
      <c r="H138" s="287" t="s">
        <v>573</v>
      </c>
      <c r="I138" s="287" t="s">
        <v>551</v>
      </c>
      <c r="J138" s="287"/>
      <c r="K138" s="335"/>
    </row>
    <row r="139" s="1" customFormat="1" ht="15" customHeight="1">
      <c r="B139" s="332"/>
      <c r="C139" s="287" t="s">
        <v>552</v>
      </c>
      <c r="D139" s="287"/>
      <c r="E139" s="287"/>
      <c r="F139" s="310" t="s">
        <v>519</v>
      </c>
      <c r="G139" s="287"/>
      <c r="H139" s="287" t="s">
        <v>574</v>
      </c>
      <c r="I139" s="287" t="s">
        <v>554</v>
      </c>
      <c r="J139" s="287"/>
      <c r="K139" s="335"/>
    </row>
    <row r="140" s="1" customFormat="1" ht="15" customHeight="1">
      <c r="B140" s="332"/>
      <c r="C140" s="287" t="s">
        <v>555</v>
      </c>
      <c r="D140" s="287"/>
      <c r="E140" s="287"/>
      <c r="F140" s="310" t="s">
        <v>519</v>
      </c>
      <c r="G140" s="287"/>
      <c r="H140" s="287" t="s">
        <v>555</v>
      </c>
      <c r="I140" s="287" t="s">
        <v>554</v>
      </c>
      <c r="J140" s="287"/>
      <c r="K140" s="335"/>
    </row>
    <row r="141" s="1" customFormat="1" ht="15" customHeight="1">
      <c r="B141" s="332"/>
      <c r="C141" s="287" t="s">
        <v>41</v>
      </c>
      <c r="D141" s="287"/>
      <c r="E141" s="287"/>
      <c r="F141" s="310" t="s">
        <v>519</v>
      </c>
      <c r="G141" s="287"/>
      <c r="H141" s="287" t="s">
        <v>575</v>
      </c>
      <c r="I141" s="287" t="s">
        <v>554</v>
      </c>
      <c r="J141" s="287"/>
      <c r="K141" s="335"/>
    </row>
    <row r="142" s="1" customFormat="1" ht="15" customHeight="1">
      <c r="B142" s="332"/>
      <c r="C142" s="287" t="s">
        <v>576</v>
      </c>
      <c r="D142" s="287"/>
      <c r="E142" s="287"/>
      <c r="F142" s="310" t="s">
        <v>519</v>
      </c>
      <c r="G142" s="287"/>
      <c r="H142" s="287" t="s">
        <v>577</v>
      </c>
      <c r="I142" s="287" t="s">
        <v>554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578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513</v>
      </c>
      <c r="D148" s="302"/>
      <c r="E148" s="302"/>
      <c r="F148" s="302" t="s">
        <v>514</v>
      </c>
      <c r="G148" s="303"/>
      <c r="H148" s="302" t="s">
        <v>57</v>
      </c>
      <c r="I148" s="302" t="s">
        <v>60</v>
      </c>
      <c r="J148" s="302" t="s">
        <v>515</v>
      </c>
      <c r="K148" s="301"/>
    </row>
    <row r="149" s="1" customFormat="1" ht="17.25" customHeight="1">
      <c r="B149" s="299"/>
      <c r="C149" s="304" t="s">
        <v>516</v>
      </c>
      <c r="D149" s="304"/>
      <c r="E149" s="304"/>
      <c r="F149" s="305" t="s">
        <v>517</v>
      </c>
      <c r="G149" s="306"/>
      <c r="H149" s="304"/>
      <c r="I149" s="304"/>
      <c r="J149" s="304" t="s">
        <v>518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522</v>
      </c>
      <c r="D151" s="287"/>
      <c r="E151" s="287"/>
      <c r="F151" s="340" t="s">
        <v>519</v>
      </c>
      <c r="G151" s="287"/>
      <c r="H151" s="339" t="s">
        <v>559</v>
      </c>
      <c r="I151" s="339" t="s">
        <v>521</v>
      </c>
      <c r="J151" s="339">
        <v>120</v>
      </c>
      <c r="K151" s="335"/>
    </row>
    <row r="152" s="1" customFormat="1" ht="15" customHeight="1">
      <c r="B152" s="312"/>
      <c r="C152" s="339" t="s">
        <v>568</v>
      </c>
      <c r="D152" s="287"/>
      <c r="E152" s="287"/>
      <c r="F152" s="340" t="s">
        <v>519</v>
      </c>
      <c r="G152" s="287"/>
      <c r="H152" s="339" t="s">
        <v>579</v>
      </c>
      <c r="I152" s="339" t="s">
        <v>521</v>
      </c>
      <c r="J152" s="339" t="s">
        <v>570</v>
      </c>
      <c r="K152" s="335"/>
    </row>
    <row r="153" s="1" customFormat="1" ht="15" customHeight="1">
      <c r="B153" s="312"/>
      <c r="C153" s="339" t="s">
        <v>467</v>
      </c>
      <c r="D153" s="287"/>
      <c r="E153" s="287"/>
      <c r="F153" s="340" t="s">
        <v>519</v>
      </c>
      <c r="G153" s="287"/>
      <c r="H153" s="339" t="s">
        <v>580</v>
      </c>
      <c r="I153" s="339" t="s">
        <v>521</v>
      </c>
      <c r="J153" s="339" t="s">
        <v>570</v>
      </c>
      <c r="K153" s="335"/>
    </row>
    <row r="154" s="1" customFormat="1" ht="15" customHeight="1">
      <c r="B154" s="312"/>
      <c r="C154" s="339" t="s">
        <v>524</v>
      </c>
      <c r="D154" s="287"/>
      <c r="E154" s="287"/>
      <c r="F154" s="340" t="s">
        <v>525</v>
      </c>
      <c r="G154" s="287"/>
      <c r="H154" s="339" t="s">
        <v>559</v>
      </c>
      <c r="I154" s="339" t="s">
        <v>521</v>
      </c>
      <c r="J154" s="339">
        <v>50</v>
      </c>
      <c r="K154" s="335"/>
    </row>
    <row r="155" s="1" customFormat="1" ht="15" customHeight="1">
      <c r="B155" s="312"/>
      <c r="C155" s="339" t="s">
        <v>527</v>
      </c>
      <c r="D155" s="287"/>
      <c r="E155" s="287"/>
      <c r="F155" s="340" t="s">
        <v>519</v>
      </c>
      <c r="G155" s="287"/>
      <c r="H155" s="339" t="s">
        <v>559</v>
      </c>
      <c r="I155" s="339" t="s">
        <v>529</v>
      </c>
      <c r="J155" s="339"/>
      <c r="K155" s="335"/>
    </row>
    <row r="156" s="1" customFormat="1" ht="15" customHeight="1">
      <c r="B156" s="312"/>
      <c r="C156" s="339" t="s">
        <v>538</v>
      </c>
      <c r="D156" s="287"/>
      <c r="E156" s="287"/>
      <c r="F156" s="340" t="s">
        <v>525</v>
      </c>
      <c r="G156" s="287"/>
      <c r="H156" s="339" t="s">
        <v>559</v>
      </c>
      <c r="I156" s="339" t="s">
        <v>521</v>
      </c>
      <c r="J156" s="339">
        <v>50</v>
      </c>
      <c r="K156" s="335"/>
    </row>
    <row r="157" s="1" customFormat="1" ht="15" customHeight="1">
      <c r="B157" s="312"/>
      <c r="C157" s="339" t="s">
        <v>546</v>
      </c>
      <c r="D157" s="287"/>
      <c r="E157" s="287"/>
      <c r="F157" s="340" t="s">
        <v>525</v>
      </c>
      <c r="G157" s="287"/>
      <c r="H157" s="339" t="s">
        <v>559</v>
      </c>
      <c r="I157" s="339" t="s">
        <v>521</v>
      </c>
      <c r="J157" s="339">
        <v>50</v>
      </c>
      <c r="K157" s="335"/>
    </row>
    <row r="158" s="1" customFormat="1" ht="15" customHeight="1">
      <c r="B158" s="312"/>
      <c r="C158" s="339" t="s">
        <v>544</v>
      </c>
      <c r="D158" s="287"/>
      <c r="E158" s="287"/>
      <c r="F158" s="340" t="s">
        <v>525</v>
      </c>
      <c r="G158" s="287"/>
      <c r="H158" s="339" t="s">
        <v>559</v>
      </c>
      <c r="I158" s="339" t="s">
        <v>521</v>
      </c>
      <c r="J158" s="339">
        <v>50</v>
      </c>
      <c r="K158" s="335"/>
    </row>
    <row r="159" s="1" customFormat="1" ht="15" customHeight="1">
      <c r="B159" s="312"/>
      <c r="C159" s="339" t="s">
        <v>92</v>
      </c>
      <c r="D159" s="287"/>
      <c r="E159" s="287"/>
      <c r="F159" s="340" t="s">
        <v>519</v>
      </c>
      <c r="G159" s="287"/>
      <c r="H159" s="339" t="s">
        <v>581</v>
      </c>
      <c r="I159" s="339" t="s">
        <v>521</v>
      </c>
      <c r="J159" s="339" t="s">
        <v>582</v>
      </c>
      <c r="K159" s="335"/>
    </row>
    <row r="160" s="1" customFormat="1" ht="15" customHeight="1">
      <c r="B160" s="312"/>
      <c r="C160" s="339" t="s">
        <v>583</v>
      </c>
      <c r="D160" s="287"/>
      <c r="E160" s="287"/>
      <c r="F160" s="340" t="s">
        <v>519</v>
      </c>
      <c r="G160" s="287"/>
      <c r="H160" s="339" t="s">
        <v>584</v>
      </c>
      <c r="I160" s="339" t="s">
        <v>554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585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513</v>
      </c>
      <c r="D166" s="302"/>
      <c r="E166" s="302"/>
      <c r="F166" s="302" t="s">
        <v>514</v>
      </c>
      <c r="G166" s="344"/>
      <c r="H166" s="345" t="s">
        <v>57</v>
      </c>
      <c r="I166" s="345" t="s">
        <v>60</v>
      </c>
      <c r="J166" s="302" t="s">
        <v>515</v>
      </c>
      <c r="K166" s="279"/>
    </row>
    <row r="167" s="1" customFormat="1" ht="17.25" customHeight="1">
      <c r="B167" s="280"/>
      <c r="C167" s="304" t="s">
        <v>516</v>
      </c>
      <c r="D167" s="304"/>
      <c r="E167" s="304"/>
      <c r="F167" s="305" t="s">
        <v>517</v>
      </c>
      <c r="G167" s="346"/>
      <c r="H167" s="347"/>
      <c r="I167" s="347"/>
      <c r="J167" s="304" t="s">
        <v>518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522</v>
      </c>
      <c r="D169" s="287"/>
      <c r="E169" s="287"/>
      <c r="F169" s="310" t="s">
        <v>519</v>
      </c>
      <c r="G169" s="287"/>
      <c r="H169" s="287" t="s">
        <v>559</v>
      </c>
      <c r="I169" s="287" t="s">
        <v>521</v>
      </c>
      <c r="J169" s="287">
        <v>120</v>
      </c>
      <c r="K169" s="335"/>
    </row>
    <row r="170" s="1" customFormat="1" ht="15" customHeight="1">
      <c r="B170" s="312"/>
      <c r="C170" s="287" t="s">
        <v>568</v>
      </c>
      <c r="D170" s="287"/>
      <c r="E170" s="287"/>
      <c r="F170" s="310" t="s">
        <v>519</v>
      </c>
      <c r="G170" s="287"/>
      <c r="H170" s="287" t="s">
        <v>569</v>
      </c>
      <c r="I170" s="287" t="s">
        <v>521</v>
      </c>
      <c r="J170" s="287" t="s">
        <v>570</v>
      </c>
      <c r="K170" s="335"/>
    </row>
    <row r="171" s="1" customFormat="1" ht="15" customHeight="1">
      <c r="B171" s="312"/>
      <c r="C171" s="287" t="s">
        <v>467</v>
      </c>
      <c r="D171" s="287"/>
      <c r="E171" s="287"/>
      <c r="F171" s="310" t="s">
        <v>519</v>
      </c>
      <c r="G171" s="287"/>
      <c r="H171" s="287" t="s">
        <v>586</v>
      </c>
      <c r="I171" s="287" t="s">
        <v>521</v>
      </c>
      <c r="J171" s="287" t="s">
        <v>570</v>
      </c>
      <c r="K171" s="335"/>
    </row>
    <row r="172" s="1" customFormat="1" ht="15" customHeight="1">
      <c r="B172" s="312"/>
      <c r="C172" s="287" t="s">
        <v>524</v>
      </c>
      <c r="D172" s="287"/>
      <c r="E172" s="287"/>
      <c r="F172" s="310" t="s">
        <v>525</v>
      </c>
      <c r="G172" s="287"/>
      <c r="H172" s="287" t="s">
        <v>586</v>
      </c>
      <c r="I172" s="287" t="s">
        <v>521</v>
      </c>
      <c r="J172" s="287">
        <v>50</v>
      </c>
      <c r="K172" s="335"/>
    </row>
    <row r="173" s="1" customFormat="1" ht="15" customHeight="1">
      <c r="B173" s="312"/>
      <c r="C173" s="287" t="s">
        <v>527</v>
      </c>
      <c r="D173" s="287"/>
      <c r="E173" s="287"/>
      <c r="F173" s="310" t="s">
        <v>519</v>
      </c>
      <c r="G173" s="287"/>
      <c r="H173" s="287" t="s">
        <v>586</v>
      </c>
      <c r="I173" s="287" t="s">
        <v>529</v>
      </c>
      <c r="J173" s="287"/>
      <c r="K173" s="335"/>
    </row>
    <row r="174" s="1" customFormat="1" ht="15" customHeight="1">
      <c r="B174" s="312"/>
      <c r="C174" s="287" t="s">
        <v>538</v>
      </c>
      <c r="D174" s="287"/>
      <c r="E174" s="287"/>
      <c r="F174" s="310" t="s">
        <v>525</v>
      </c>
      <c r="G174" s="287"/>
      <c r="H174" s="287" t="s">
        <v>586</v>
      </c>
      <c r="I174" s="287" t="s">
        <v>521</v>
      </c>
      <c r="J174" s="287">
        <v>50</v>
      </c>
      <c r="K174" s="335"/>
    </row>
    <row r="175" s="1" customFormat="1" ht="15" customHeight="1">
      <c r="B175" s="312"/>
      <c r="C175" s="287" t="s">
        <v>546</v>
      </c>
      <c r="D175" s="287"/>
      <c r="E175" s="287"/>
      <c r="F175" s="310" t="s">
        <v>525</v>
      </c>
      <c r="G175" s="287"/>
      <c r="H175" s="287" t="s">
        <v>586</v>
      </c>
      <c r="I175" s="287" t="s">
        <v>521</v>
      </c>
      <c r="J175" s="287">
        <v>50</v>
      </c>
      <c r="K175" s="335"/>
    </row>
    <row r="176" s="1" customFormat="1" ht="15" customHeight="1">
      <c r="B176" s="312"/>
      <c r="C176" s="287" t="s">
        <v>544</v>
      </c>
      <c r="D176" s="287"/>
      <c r="E176" s="287"/>
      <c r="F176" s="310" t="s">
        <v>525</v>
      </c>
      <c r="G176" s="287"/>
      <c r="H176" s="287" t="s">
        <v>586</v>
      </c>
      <c r="I176" s="287" t="s">
        <v>521</v>
      </c>
      <c r="J176" s="287">
        <v>50</v>
      </c>
      <c r="K176" s="335"/>
    </row>
    <row r="177" s="1" customFormat="1" ht="15" customHeight="1">
      <c r="B177" s="312"/>
      <c r="C177" s="287" t="s">
        <v>106</v>
      </c>
      <c r="D177" s="287"/>
      <c r="E177" s="287"/>
      <c r="F177" s="310" t="s">
        <v>519</v>
      </c>
      <c r="G177" s="287"/>
      <c r="H177" s="287" t="s">
        <v>587</v>
      </c>
      <c r="I177" s="287" t="s">
        <v>588</v>
      </c>
      <c r="J177" s="287"/>
      <c r="K177" s="335"/>
    </row>
    <row r="178" s="1" customFormat="1" ht="15" customHeight="1">
      <c r="B178" s="312"/>
      <c r="C178" s="287" t="s">
        <v>60</v>
      </c>
      <c r="D178" s="287"/>
      <c r="E178" s="287"/>
      <c r="F178" s="310" t="s">
        <v>519</v>
      </c>
      <c r="G178" s="287"/>
      <c r="H178" s="287" t="s">
        <v>589</v>
      </c>
      <c r="I178" s="287" t="s">
        <v>590</v>
      </c>
      <c r="J178" s="287">
        <v>1</v>
      </c>
      <c r="K178" s="335"/>
    </row>
    <row r="179" s="1" customFormat="1" ht="15" customHeight="1">
      <c r="B179" s="312"/>
      <c r="C179" s="287" t="s">
        <v>56</v>
      </c>
      <c r="D179" s="287"/>
      <c r="E179" s="287"/>
      <c r="F179" s="310" t="s">
        <v>519</v>
      </c>
      <c r="G179" s="287"/>
      <c r="H179" s="287" t="s">
        <v>591</v>
      </c>
      <c r="I179" s="287" t="s">
        <v>521</v>
      </c>
      <c r="J179" s="287">
        <v>20</v>
      </c>
      <c r="K179" s="335"/>
    </row>
    <row r="180" s="1" customFormat="1" ht="15" customHeight="1">
      <c r="B180" s="312"/>
      <c r="C180" s="287" t="s">
        <v>57</v>
      </c>
      <c r="D180" s="287"/>
      <c r="E180" s="287"/>
      <c r="F180" s="310" t="s">
        <v>519</v>
      </c>
      <c r="G180" s="287"/>
      <c r="H180" s="287" t="s">
        <v>592</v>
      </c>
      <c r="I180" s="287" t="s">
        <v>521</v>
      </c>
      <c r="J180" s="287">
        <v>255</v>
      </c>
      <c r="K180" s="335"/>
    </row>
    <row r="181" s="1" customFormat="1" ht="15" customHeight="1">
      <c r="B181" s="312"/>
      <c r="C181" s="287" t="s">
        <v>107</v>
      </c>
      <c r="D181" s="287"/>
      <c r="E181" s="287"/>
      <c r="F181" s="310" t="s">
        <v>519</v>
      </c>
      <c r="G181" s="287"/>
      <c r="H181" s="287" t="s">
        <v>483</v>
      </c>
      <c r="I181" s="287" t="s">
        <v>521</v>
      </c>
      <c r="J181" s="287">
        <v>10</v>
      </c>
      <c r="K181" s="335"/>
    </row>
    <row r="182" s="1" customFormat="1" ht="15" customHeight="1">
      <c r="B182" s="312"/>
      <c r="C182" s="287" t="s">
        <v>108</v>
      </c>
      <c r="D182" s="287"/>
      <c r="E182" s="287"/>
      <c r="F182" s="310" t="s">
        <v>519</v>
      </c>
      <c r="G182" s="287"/>
      <c r="H182" s="287" t="s">
        <v>593</v>
      </c>
      <c r="I182" s="287" t="s">
        <v>554</v>
      </c>
      <c r="J182" s="287"/>
      <c r="K182" s="335"/>
    </row>
    <row r="183" s="1" customFormat="1" ht="15" customHeight="1">
      <c r="B183" s="312"/>
      <c r="C183" s="287" t="s">
        <v>594</v>
      </c>
      <c r="D183" s="287"/>
      <c r="E183" s="287"/>
      <c r="F183" s="310" t="s">
        <v>519</v>
      </c>
      <c r="G183" s="287"/>
      <c r="H183" s="287" t="s">
        <v>595</v>
      </c>
      <c r="I183" s="287" t="s">
        <v>554</v>
      </c>
      <c r="J183" s="287"/>
      <c r="K183" s="335"/>
    </row>
    <row r="184" s="1" customFormat="1" ht="15" customHeight="1">
      <c r="B184" s="312"/>
      <c r="C184" s="287" t="s">
        <v>583</v>
      </c>
      <c r="D184" s="287"/>
      <c r="E184" s="287"/>
      <c r="F184" s="310" t="s">
        <v>519</v>
      </c>
      <c r="G184" s="287"/>
      <c r="H184" s="287" t="s">
        <v>596</v>
      </c>
      <c r="I184" s="287" t="s">
        <v>554</v>
      </c>
      <c r="J184" s="287"/>
      <c r="K184" s="335"/>
    </row>
    <row r="185" s="1" customFormat="1" ht="15" customHeight="1">
      <c r="B185" s="312"/>
      <c r="C185" s="287" t="s">
        <v>110</v>
      </c>
      <c r="D185" s="287"/>
      <c r="E185" s="287"/>
      <c r="F185" s="310" t="s">
        <v>525</v>
      </c>
      <c r="G185" s="287"/>
      <c r="H185" s="287" t="s">
        <v>597</v>
      </c>
      <c r="I185" s="287" t="s">
        <v>521</v>
      </c>
      <c r="J185" s="287">
        <v>50</v>
      </c>
      <c r="K185" s="335"/>
    </row>
    <row r="186" s="1" customFormat="1" ht="15" customHeight="1">
      <c r="B186" s="312"/>
      <c r="C186" s="287" t="s">
        <v>598</v>
      </c>
      <c r="D186" s="287"/>
      <c r="E186" s="287"/>
      <c r="F186" s="310" t="s">
        <v>525</v>
      </c>
      <c r="G186" s="287"/>
      <c r="H186" s="287" t="s">
        <v>599</v>
      </c>
      <c r="I186" s="287" t="s">
        <v>600</v>
      </c>
      <c r="J186" s="287"/>
      <c r="K186" s="335"/>
    </row>
    <row r="187" s="1" customFormat="1" ht="15" customHeight="1">
      <c r="B187" s="312"/>
      <c r="C187" s="287" t="s">
        <v>601</v>
      </c>
      <c r="D187" s="287"/>
      <c r="E187" s="287"/>
      <c r="F187" s="310" t="s">
        <v>525</v>
      </c>
      <c r="G187" s="287"/>
      <c r="H187" s="287" t="s">
        <v>602</v>
      </c>
      <c r="I187" s="287" t="s">
        <v>600</v>
      </c>
      <c r="J187" s="287"/>
      <c r="K187" s="335"/>
    </row>
    <row r="188" s="1" customFormat="1" ht="15" customHeight="1">
      <c r="B188" s="312"/>
      <c r="C188" s="287" t="s">
        <v>603</v>
      </c>
      <c r="D188" s="287"/>
      <c r="E188" s="287"/>
      <c r="F188" s="310" t="s">
        <v>525</v>
      </c>
      <c r="G188" s="287"/>
      <c r="H188" s="287" t="s">
        <v>604</v>
      </c>
      <c r="I188" s="287" t="s">
        <v>600</v>
      </c>
      <c r="J188" s="287"/>
      <c r="K188" s="335"/>
    </row>
    <row r="189" s="1" customFormat="1" ht="15" customHeight="1">
      <c r="B189" s="312"/>
      <c r="C189" s="348" t="s">
        <v>605</v>
      </c>
      <c r="D189" s="287"/>
      <c r="E189" s="287"/>
      <c r="F189" s="310" t="s">
        <v>525</v>
      </c>
      <c r="G189" s="287"/>
      <c r="H189" s="287" t="s">
        <v>606</v>
      </c>
      <c r="I189" s="287" t="s">
        <v>607</v>
      </c>
      <c r="J189" s="349" t="s">
        <v>608</v>
      </c>
      <c r="K189" s="335"/>
    </row>
    <row r="190" s="17" customFormat="1" ht="15" customHeight="1">
      <c r="B190" s="350"/>
      <c r="C190" s="351" t="s">
        <v>609</v>
      </c>
      <c r="D190" s="352"/>
      <c r="E190" s="352"/>
      <c r="F190" s="353" t="s">
        <v>525</v>
      </c>
      <c r="G190" s="352"/>
      <c r="H190" s="352" t="s">
        <v>610</v>
      </c>
      <c r="I190" s="352" t="s">
        <v>607</v>
      </c>
      <c r="J190" s="354" t="s">
        <v>608</v>
      </c>
      <c r="K190" s="355"/>
    </row>
    <row r="191" s="1" customFormat="1" ht="15" customHeight="1">
      <c r="B191" s="312"/>
      <c r="C191" s="348" t="s">
        <v>45</v>
      </c>
      <c r="D191" s="287"/>
      <c r="E191" s="287"/>
      <c r="F191" s="310" t="s">
        <v>519</v>
      </c>
      <c r="G191" s="287"/>
      <c r="H191" s="284" t="s">
        <v>611</v>
      </c>
      <c r="I191" s="287" t="s">
        <v>612</v>
      </c>
      <c r="J191" s="287"/>
      <c r="K191" s="335"/>
    </row>
    <row r="192" s="1" customFormat="1" ht="15" customHeight="1">
      <c r="B192" s="312"/>
      <c r="C192" s="348" t="s">
        <v>613</v>
      </c>
      <c r="D192" s="287"/>
      <c r="E192" s="287"/>
      <c r="F192" s="310" t="s">
        <v>519</v>
      </c>
      <c r="G192" s="287"/>
      <c r="H192" s="287" t="s">
        <v>614</v>
      </c>
      <c r="I192" s="287" t="s">
        <v>554</v>
      </c>
      <c r="J192" s="287"/>
      <c r="K192" s="335"/>
    </row>
    <row r="193" s="1" customFormat="1" ht="15" customHeight="1">
      <c r="B193" s="312"/>
      <c r="C193" s="348" t="s">
        <v>615</v>
      </c>
      <c r="D193" s="287"/>
      <c r="E193" s="287"/>
      <c r="F193" s="310" t="s">
        <v>519</v>
      </c>
      <c r="G193" s="287"/>
      <c r="H193" s="287" t="s">
        <v>616</v>
      </c>
      <c r="I193" s="287" t="s">
        <v>554</v>
      </c>
      <c r="J193" s="287"/>
      <c r="K193" s="335"/>
    </row>
    <row r="194" s="1" customFormat="1" ht="15" customHeight="1">
      <c r="B194" s="312"/>
      <c r="C194" s="348" t="s">
        <v>617</v>
      </c>
      <c r="D194" s="287"/>
      <c r="E194" s="287"/>
      <c r="F194" s="310" t="s">
        <v>525</v>
      </c>
      <c r="G194" s="287"/>
      <c r="H194" s="287" t="s">
        <v>618</v>
      </c>
      <c r="I194" s="287" t="s">
        <v>554</v>
      </c>
      <c r="J194" s="287"/>
      <c r="K194" s="335"/>
    </row>
    <row r="195" s="1" customFormat="1" ht="15" customHeight="1">
      <c r="B195" s="341"/>
      <c r="C195" s="356"/>
      <c r="D195" s="321"/>
      <c r="E195" s="321"/>
      <c r="F195" s="321"/>
      <c r="G195" s="321"/>
      <c r="H195" s="321"/>
      <c r="I195" s="321"/>
      <c r="J195" s="321"/>
      <c r="K195" s="342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323"/>
      <c r="C197" s="333"/>
      <c r="D197" s="333"/>
      <c r="E197" s="333"/>
      <c r="F197" s="343"/>
      <c r="G197" s="333"/>
      <c r="H197" s="333"/>
      <c r="I197" s="333"/>
      <c r="J197" s="333"/>
      <c r="K197" s="323"/>
    </row>
    <row r="198" s="1" customFormat="1" ht="18.75" customHeight="1">
      <c r="B198" s="295"/>
      <c r="C198" s="295"/>
      <c r="D198" s="295"/>
      <c r="E198" s="295"/>
      <c r="F198" s="295"/>
      <c r="G198" s="295"/>
      <c r="H198" s="295"/>
      <c r="I198" s="295"/>
      <c r="J198" s="295"/>
      <c r="K198" s="295"/>
    </row>
    <row r="199" s="1" customFormat="1" ht="13.5">
      <c r="B199" s="274"/>
      <c r="C199" s="275"/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1">
      <c r="B200" s="277"/>
      <c r="C200" s="278" t="s">
        <v>619</v>
      </c>
      <c r="D200" s="278"/>
      <c r="E200" s="278"/>
      <c r="F200" s="278"/>
      <c r="G200" s="278"/>
      <c r="H200" s="278"/>
      <c r="I200" s="278"/>
      <c r="J200" s="278"/>
      <c r="K200" s="279"/>
    </row>
    <row r="201" s="1" customFormat="1" ht="25.5" customHeight="1">
      <c r="B201" s="277"/>
      <c r="C201" s="357" t="s">
        <v>620</v>
      </c>
      <c r="D201" s="357"/>
      <c r="E201" s="357"/>
      <c r="F201" s="357" t="s">
        <v>621</v>
      </c>
      <c r="G201" s="358"/>
      <c r="H201" s="357" t="s">
        <v>622</v>
      </c>
      <c r="I201" s="357"/>
      <c r="J201" s="357"/>
      <c r="K201" s="279"/>
    </row>
    <row r="202" s="1" customFormat="1" ht="5.25" customHeight="1">
      <c r="B202" s="312"/>
      <c r="C202" s="307"/>
      <c r="D202" s="307"/>
      <c r="E202" s="307"/>
      <c r="F202" s="307"/>
      <c r="G202" s="333"/>
      <c r="H202" s="307"/>
      <c r="I202" s="307"/>
      <c r="J202" s="307"/>
      <c r="K202" s="335"/>
    </row>
    <row r="203" s="1" customFormat="1" ht="15" customHeight="1">
      <c r="B203" s="312"/>
      <c r="C203" s="287" t="s">
        <v>612</v>
      </c>
      <c r="D203" s="287"/>
      <c r="E203" s="287"/>
      <c r="F203" s="310" t="s">
        <v>46</v>
      </c>
      <c r="G203" s="287"/>
      <c r="H203" s="287" t="s">
        <v>623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47</v>
      </c>
      <c r="G204" s="287"/>
      <c r="H204" s="287" t="s">
        <v>624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50</v>
      </c>
      <c r="G205" s="287"/>
      <c r="H205" s="287" t="s">
        <v>625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48</v>
      </c>
      <c r="G206" s="287"/>
      <c r="H206" s="287" t="s">
        <v>626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 t="s">
        <v>49</v>
      </c>
      <c r="G207" s="287"/>
      <c r="H207" s="287" t="s">
        <v>627</v>
      </c>
      <c r="I207" s="287"/>
      <c r="J207" s="287"/>
      <c r="K207" s="335"/>
    </row>
    <row r="208" s="1" customFormat="1" ht="15" customHeight="1">
      <c r="B208" s="312"/>
      <c r="C208" s="287"/>
      <c r="D208" s="287"/>
      <c r="E208" s="287"/>
      <c r="F208" s="310"/>
      <c r="G208" s="287"/>
      <c r="H208" s="287"/>
      <c r="I208" s="287"/>
      <c r="J208" s="287"/>
      <c r="K208" s="335"/>
    </row>
    <row r="209" s="1" customFormat="1" ht="15" customHeight="1">
      <c r="B209" s="312"/>
      <c r="C209" s="287" t="s">
        <v>566</v>
      </c>
      <c r="D209" s="287"/>
      <c r="E209" s="287"/>
      <c r="F209" s="310" t="s">
        <v>81</v>
      </c>
      <c r="G209" s="287"/>
      <c r="H209" s="287" t="s">
        <v>628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461</v>
      </c>
      <c r="G210" s="287"/>
      <c r="H210" s="287" t="s">
        <v>462</v>
      </c>
      <c r="I210" s="287"/>
      <c r="J210" s="287"/>
      <c r="K210" s="335"/>
    </row>
    <row r="211" s="1" customFormat="1" ht="15" customHeight="1">
      <c r="B211" s="312"/>
      <c r="C211" s="287"/>
      <c r="D211" s="287"/>
      <c r="E211" s="287"/>
      <c r="F211" s="310" t="s">
        <v>459</v>
      </c>
      <c r="G211" s="287"/>
      <c r="H211" s="287" t="s">
        <v>629</v>
      </c>
      <c r="I211" s="287"/>
      <c r="J211" s="287"/>
      <c r="K211" s="335"/>
    </row>
    <row r="212" s="1" customFormat="1" ht="15" customHeight="1">
      <c r="B212" s="359"/>
      <c r="C212" s="287"/>
      <c r="D212" s="287"/>
      <c r="E212" s="287"/>
      <c r="F212" s="310" t="s">
        <v>463</v>
      </c>
      <c r="G212" s="348"/>
      <c r="H212" s="339" t="s">
        <v>464</v>
      </c>
      <c r="I212" s="339"/>
      <c r="J212" s="339"/>
      <c r="K212" s="360"/>
    </row>
    <row r="213" s="1" customFormat="1" ht="15" customHeight="1">
      <c r="B213" s="359"/>
      <c r="C213" s="287"/>
      <c r="D213" s="287"/>
      <c r="E213" s="287"/>
      <c r="F213" s="310" t="s">
        <v>465</v>
      </c>
      <c r="G213" s="348"/>
      <c r="H213" s="339" t="s">
        <v>630</v>
      </c>
      <c r="I213" s="339"/>
      <c r="J213" s="339"/>
      <c r="K213" s="360"/>
    </row>
    <row r="214" s="1" customFormat="1" ht="15" customHeight="1">
      <c r="B214" s="359"/>
      <c r="C214" s="287"/>
      <c r="D214" s="287"/>
      <c r="E214" s="287"/>
      <c r="F214" s="310"/>
      <c r="G214" s="348"/>
      <c r="H214" s="339"/>
      <c r="I214" s="339"/>
      <c r="J214" s="339"/>
      <c r="K214" s="360"/>
    </row>
    <row r="215" s="1" customFormat="1" ht="15" customHeight="1">
      <c r="B215" s="359"/>
      <c r="C215" s="287" t="s">
        <v>590</v>
      </c>
      <c r="D215" s="287"/>
      <c r="E215" s="287"/>
      <c r="F215" s="310">
        <v>1</v>
      </c>
      <c r="G215" s="348"/>
      <c r="H215" s="339" t="s">
        <v>631</v>
      </c>
      <c r="I215" s="339"/>
      <c r="J215" s="339"/>
      <c r="K215" s="360"/>
    </row>
    <row r="216" s="1" customFormat="1" ht="15" customHeight="1">
      <c r="B216" s="359"/>
      <c r="C216" s="287"/>
      <c r="D216" s="287"/>
      <c r="E216" s="287"/>
      <c r="F216" s="310">
        <v>2</v>
      </c>
      <c r="G216" s="348"/>
      <c r="H216" s="339" t="s">
        <v>632</v>
      </c>
      <c r="I216" s="339"/>
      <c r="J216" s="339"/>
      <c r="K216" s="360"/>
    </row>
    <row r="217" s="1" customFormat="1" ht="15" customHeight="1">
      <c r="B217" s="359"/>
      <c r="C217" s="287"/>
      <c r="D217" s="287"/>
      <c r="E217" s="287"/>
      <c r="F217" s="310">
        <v>3</v>
      </c>
      <c r="G217" s="348"/>
      <c r="H217" s="339" t="s">
        <v>633</v>
      </c>
      <c r="I217" s="339"/>
      <c r="J217" s="339"/>
      <c r="K217" s="360"/>
    </row>
    <row r="218" s="1" customFormat="1" ht="15" customHeight="1">
      <c r="B218" s="359"/>
      <c r="C218" s="287"/>
      <c r="D218" s="287"/>
      <c r="E218" s="287"/>
      <c r="F218" s="310">
        <v>4</v>
      </c>
      <c r="G218" s="348"/>
      <c r="H218" s="339" t="s">
        <v>634</v>
      </c>
      <c r="I218" s="339"/>
      <c r="J218" s="339"/>
      <c r="K218" s="360"/>
    </row>
    <row r="219" s="1" customFormat="1" ht="12.75" customHeight="1">
      <c r="B219" s="361"/>
      <c r="C219" s="362"/>
      <c r="D219" s="362"/>
      <c r="E219" s="362"/>
      <c r="F219" s="362"/>
      <c r="G219" s="362"/>
      <c r="H219" s="362"/>
      <c r="I219" s="362"/>
      <c r="J219" s="362"/>
      <c r="K219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Pavlů Martin</dc:creator>
  <cp:lastModifiedBy>Pavlů Martin</cp:lastModifiedBy>
  <dcterms:created xsi:type="dcterms:W3CDTF">2024-11-15T10:15:17Z</dcterms:created>
  <dcterms:modified xsi:type="dcterms:W3CDTF">2024-11-15T10:15:20Z</dcterms:modified>
</cp:coreProperties>
</file>